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REVISSIÓN DE CSV- DE LA PUBLICACION\VOLUMEN VI revisión BC\"/>
    </mc:Choice>
  </mc:AlternateContent>
  <bookViews>
    <workbookView xWindow="480" yWindow="75" windowWidth="18075" windowHeight="12525"/>
  </bookViews>
  <sheets>
    <sheet name="Cuadro 5" sheetId="1" r:id="rId1"/>
  </sheets>
  <definedNames>
    <definedName name="_xlnm._FilterDatabase" localSheetId="0" hidden="1">'Cuadro 5'!$A$4:$K$469</definedName>
    <definedName name="_xlnm.Print_Area" localSheetId="0">'Cuadro 5'!$A$1:$J$469</definedName>
    <definedName name="_xlnm.Print_Titles" localSheetId="0">'Cuadro 5'!$1:$4</definedName>
  </definedNames>
  <calcPr calcId="152511"/>
</workbook>
</file>

<file path=xl/calcChain.xml><?xml version="1.0" encoding="utf-8"?>
<calcChain xmlns="http://schemas.openxmlformats.org/spreadsheetml/2006/main">
  <c r="I458" i="1" l="1"/>
  <c r="J464" i="1" l="1"/>
  <c r="I464" i="1"/>
  <c r="H464" i="1"/>
  <c r="G464" i="1"/>
  <c r="F464" i="1"/>
  <c r="E464" i="1"/>
  <c r="D464" i="1"/>
  <c r="C464" i="1"/>
  <c r="B464" i="1"/>
  <c r="J458" i="1"/>
  <c r="H458" i="1"/>
  <c r="G458" i="1"/>
  <c r="F458" i="1"/>
  <c r="E458" i="1"/>
  <c r="D458" i="1"/>
  <c r="C458" i="1"/>
  <c r="B458" i="1"/>
  <c r="J454" i="1"/>
  <c r="H454" i="1"/>
  <c r="G454" i="1"/>
  <c r="F454" i="1"/>
  <c r="E454" i="1"/>
  <c r="D454" i="1"/>
  <c r="C454" i="1"/>
  <c r="B454" i="1"/>
  <c r="J450" i="1"/>
  <c r="H450" i="1"/>
  <c r="G450" i="1"/>
  <c r="F450" i="1"/>
  <c r="E450" i="1"/>
  <c r="D450" i="1"/>
  <c r="C450" i="1"/>
  <c r="B450" i="1"/>
  <c r="J445" i="1"/>
  <c r="H445" i="1"/>
  <c r="G445" i="1"/>
  <c r="F445" i="1"/>
  <c r="E445" i="1"/>
  <c r="D445" i="1"/>
  <c r="C445" i="1"/>
  <c r="B445" i="1"/>
  <c r="J440" i="1"/>
  <c r="I440" i="1"/>
  <c r="H440" i="1"/>
  <c r="G440" i="1"/>
  <c r="F440" i="1"/>
  <c r="E440" i="1"/>
  <c r="D440" i="1"/>
  <c r="C440" i="1"/>
  <c r="B440" i="1"/>
  <c r="J435" i="1"/>
  <c r="I435" i="1"/>
  <c r="H435" i="1"/>
  <c r="G435" i="1"/>
  <c r="F435" i="1"/>
  <c r="E435" i="1"/>
  <c r="D435" i="1"/>
  <c r="C435" i="1"/>
  <c r="B435" i="1"/>
  <c r="J430" i="1"/>
  <c r="I430" i="1"/>
  <c r="H430" i="1"/>
  <c r="G430" i="1"/>
  <c r="F430" i="1"/>
  <c r="E430" i="1"/>
  <c r="D430" i="1"/>
  <c r="C430" i="1"/>
  <c r="B430" i="1"/>
  <c r="J426" i="1"/>
  <c r="I426" i="1"/>
  <c r="H426" i="1"/>
  <c r="G426" i="1"/>
  <c r="F426" i="1"/>
  <c r="E426" i="1"/>
  <c r="D426" i="1"/>
  <c r="C426" i="1"/>
  <c r="B426" i="1"/>
  <c r="J421" i="1"/>
  <c r="H421" i="1"/>
  <c r="G421" i="1"/>
  <c r="F421" i="1"/>
  <c r="E421" i="1"/>
  <c r="D421" i="1"/>
  <c r="C421" i="1"/>
  <c r="B421" i="1"/>
  <c r="J417" i="1"/>
  <c r="H417" i="1"/>
  <c r="G417" i="1"/>
  <c r="F417" i="1"/>
  <c r="E417" i="1"/>
  <c r="D417" i="1"/>
  <c r="C417" i="1"/>
  <c r="B417" i="1"/>
  <c r="J409" i="1"/>
  <c r="H409" i="1"/>
  <c r="G409" i="1"/>
  <c r="F409" i="1"/>
  <c r="E409" i="1"/>
  <c r="D409" i="1"/>
  <c r="C409" i="1"/>
  <c r="B409" i="1"/>
  <c r="J403" i="1"/>
  <c r="H403" i="1"/>
  <c r="G403" i="1"/>
  <c r="F403" i="1"/>
  <c r="E403" i="1"/>
  <c r="D403" i="1"/>
  <c r="C403" i="1"/>
  <c r="B403" i="1"/>
  <c r="J396" i="1"/>
  <c r="H396" i="1"/>
  <c r="G396" i="1"/>
  <c r="F396" i="1"/>
  <c r="E396" i="1"/>
  <c r="D396" i="1"/>
  <c r="C396" i="1"/>
  <c r="B396" i="1"/>
  <c r="J391" i="1"/>
  <c r="I391" i="1"/>
  <c r="H391" i="1"/>
  <c r="G391" i="1"/>
  <c r="F391" i="1"/>
  <c r="E391" i="1"/>
  <c r="D391" i="1"/>
  <c r="C391" i="1"/>
  <c r="B391" i="1"/>
  <c r="J386" i="1"/>
  <c r="H386" i="1"/>
  <c r="G386" i="1"/>
  <c r="F386" i="1"/>
  <c r="E386" i="1"/>
  <c r="D386" i="1"/>
  <c r="C386" i="1"/>
  <c r="B386" i="1"/>
  <c r="J380" i="1"/>
  <c r="I380" i="1"/>
  <c r="H380" i="1"/>
  <c r="G380" i="1"/>
  <c r="F380" i="1"/>
  <c r="E380" i="1"/>
  <c r="D380" i="1"/>
  <c r="C380" i="1"/>
  <c r="B380" i="1"/>
  <c r="J374" i="1"/>
  <c r="I374" i="1"/>
  <c r="H374" i="1"/>
  <c r="G374" i="1"/>
  <c r="F374" i="1"/>
  <c r="E374" i="1"/>
  <c r="D374" i="1"/>
  <c r="C374" i="1"/>
  <c r="B374" i="1"/>
  <c r="J367" i="1"/>
  <c r="H367" i="1"/>
  <c r="G367" i="1"/>
  <c r="F367" i="1"/>
  <c r="E367" i="1"/>
  <c r="D367" i="1"/>
  <c r="C367" i="1"/>
  <c r="B367" i="1"/>
  <c r="J362" i="1"/>
  <c r="H362" i="1"/>
  <c r="G362" i="1"/>
  <c r="F362" i="1"/>
  <c r="E362" i="1"/>
  <c r="D362" i="1"/>
  <c r="C362" i="1"/>
  <c r="B362" i="1"/>
  <c r="J356" i="1"/>
  <c r="H356" i="1"/>
  <c r="G356" i="1"/>
  <c r="F356" i="1"/>
  <c r="E356" i="1"/>
  <c r="D356" i="1"/>
  <c r="C356" i="1"/>
  <c r="B356" i="1"/>
  <c r="J350" i="1"/>
  <c r="I350" i="1"/>
  <c r="H350" i="1"/>
  <c r="G350" i="1"/>
  <c r="F350" i="1"/>
  <c r="E350" i="1"/>
  <c r="D350" i="1"/>
  <c r="C350" i="1"/>
  <c r="B350" i="1"/>
  <c r="J345" i="1"/>
  <c r="H345" i="1"/>
  <c r="G345" i="1"/>
  <c r="F345" i="1"/>
  <c r="E345" i="1"/>
  <c r="D345" i="1"/>
  <c r="C345" i="1"/>
  <c r="B345" i="1"/>
  <c r="J337" i="1"/>
  <c r="I337" i="1"/>
  <c r="H337" i="1"/>
  <c r="G337" i="1"/>
  <c r="F337" i="1"/>
  <c r="E337" i="1"/>
  <c r="D337" i="1"/>
  <c r="C337" i="1"/>
  <c r="B337" i="1"/>
  <c r="J330" i="1"/>
  <c r="I330" i="1"/>
  <c r="H330" i="1"/>
  <c r="G330" i="1"/>
  <c r="F330" i="1"/>
  <c r="E330" i="1"/>
  <c r="D330" i="1"/>
  <c r="C330" i="1"/>
  <c r="B330" i="1"/>
  <c r="J323" i="1"/>
  <c r="I323" i="1"/>
  <c r="H323" i="1"/>
  <c r="G323" i="1"/>
  <c r="F323" i="1"/>
  <c r="E323" i="1"/>
  <c r="D323" i="1"/>
  <c r="C323" i="1"/>
  <c r="B323" i="1"/>
  <c r="J316" i="1"/>
  <c r="I316" i="1"/>
  <c r="H316" i="1"/>
  <c r="G316" i="1"/>
  <c r="F316" i="1"/>
  <c r="E316" i="1"/>
  <c r="D316" i="1"/>
  <c r="C316" i="1"/>
  <c r="B316" i="1"/>
  <c r="J310" i="1"/>
  <c r="H310" i="1"/>
  <c r="G310" i="1"/>
  <c r="F310" i="1"/>
  <c r="E310" i="1"/>
  <c r="D310" i="1"/>
  <c r="C310" i="1"/>
  <c r="B310" i="1"/>
  <c r="G307" i="1"/>
  <c r="E307" i="1"/>
  <c r="D307" i="1"/>
  <c r="C307" i="1"/>
  <c r="B307" i="1"/>
  <c r="J303" i="1"/>
  <c r="H303" i="1"/>
  <c r="G303" i="1"/>
  <c r="F303" i="1"/>
  <c r="E303" i="1"/>
  <c r="D303" i="1"/>
  <c r="C303" i="1"/>
  <c r="B303" i="1"/>
  <c r="J296" i="1"/>
  <c r="H296" i="1"/>
  <c r="G296" i="1"/>
  <c r="F296" i="1"/>
  <c r="E296" i="1"/>
  <c r="D296" i="1"/>
  <c r="C296" i="1"/>
  <c r="B296" i="1"/>
  <c r="J292" i="1"/>
  <c r="I292" i="1"/>
  <c r="H292" i="1"/>
  <c r="G292" i="1"/>
  <c r="F292" i="1"/>
  <c r="E292" i="1"/>
  <c r="D292" i="1"/>
  <c r="C292" i="1"/>
  <c r="B292" i="1"/>
  <c r="J286" i="1"/>
  <c r="I286" i="1"/>
  <c r="H286" i="1"/>
  <c r="G286" i="1"/>
  <c r="F286" i="1"/>
  <c r="E286" i="1"/>
  <c r="D286" i="1"/>
  <c r="C286" i="1"/>
  <c r="B286" i="1"/>
  <c r="J284" i="1"/>
  <c r="F284" i="1"/>
  <c r="D284" i="1"/>
  <c r="C284" i="1"/>
  <c r="B284" i="1"/>
  <c r="J278" i="1"/>
  <c r="I278" i="1"/>
  <c r="H278" i="1"/>
  <c r="G278" i="1"/>
  <c r="F278" i="1"/>
  <c r="E278" i="1"/>
  <c r="D278" i="1"/>
  <c r="C278" i="1"/>
  <c r="B278" i="1"/>
  <c r="J271" i="1"/>
  <c r="I271" i="1"/>
  <c r="H271" i="1"/>
  <c r="G271" i="1"/>
  <c r="F271" i="1"/>
  <c r="E271" i="1"/>
  <c r="D271" i="1"/>
  <c r="C271" i="1"/>
  <c r="B271" i="1"/>
  <c r="J265" i="1"/>
  <c r="I265" i="1"/>
  <c r="H265" i="1"/>
  <c r="G265" i="1"/>
  <c r="F265" i="1"/>
  <c r="E265" i="1"/>
  <c r="D265" i="1"/>
  <c r="C265" i="1"/>
  <c r="B265" i="1"/>
  <c r="J260" i="1"/>
  <c r="H260" i="1"/>
  <c r="G260" i="1"/>
  <c r="F260" i="1"/>
  <c r="E260" i="1"/>
  <c r="D260" i="1"/>
  <c r="C260" i="1"/>
  <c r="B260" i="1"/>
  <c r="J253" i="1"/>
  <c r="I253" i="1"/>
  <c r="H253" i="1"/>
  <c r="G253" i="1"/>
  <c r="F253" i="1"/>
  <c r="E253" i="1"/>
  <c r="D253" i="1"/>
  <c r="C253" i="1"/>
  <c r="B253" i="1"/>
  <c r="J246" i="1"/>
  <c r="I246" i="1"/>
  <c r="H246" i="1"/>
  <c r="G246" i="1"/>
  <c r="F246" i="1"/>
  <c r="E246" i="1"/>
  <c r="D246" i="1"/>
  <c r="C246" i="1"/>
  <c r="B246" i="1"/>
  <c r="J240" i="1"/>
  <c r="I240" i="1"/>
  <c r="H240" i="1"/>
  <c r="G240" i="1"/>
  <c r="F240" i="1"/>
  <c r="E240" i="1"/>
  <c r="D240" i="1"/>
  <c r="C240" i="1"/>
  <c r="B240" i="1"/>
  <c r="J233" i="1"/>
  <c r="H233" i="1"/>
  <c r="G233" i="1"/>
  <c r="F233" i="1"/>
  <c r="E233" i="1"/>
  <c r="D233" i="1"/>
  <c r="C233" i="1"/>
  <c r="B233" i="1"/>
  <c r="J227" i="1"/>
  <c r="I227" i="1"/>
  <c r="H227" i="1"/>
  <c r="G227" i="1"/>
  <c r="F227" i="1"/>
  <c r="E227" i="1"/>
  <c r="D227" i="1"/>
  <c r="C227" i="1"/>
  <c r="B227" i="1"/>
  <c r="J221" i="1"/>
  <c r="I221" i="1"/>
  <c r="H221" i="1"/>
  <c r="G221" i="1"/>
  <c r="F221" i="1"/>
  <c r="E221" i="1"/>
  <c r="D221" i="1"/>
  <c r="C221" i="1"/>
  <c r="B221" i="1"/>
  <c r="J216" i="1"/>
  <c r="H216" i="1"/>
  <c r="G216" i="1"/>
  <c r="F216" i="1"/>
  <c r="E216" i="1"/>
  <c r="D216" i="1"/>
  <c r="C216" i="1"/>
  <c r="B216" i="1"/>
  <c r="J211" i="1"/>
  <c r="I211" i="1"/>
  <c r="H211" i="1"/>
  <c r="G211" i="1"/>
  <c r="F211" i="1"/>
  <c r="E211" i="1"/>
  <c r="D211" i="1"/>
  <c r="C211" i="1"/>
  <c r="B211" i="1"/>
  <c r="J206" i="1"/>
  <c r="H206" i="1"/>
  <c r="G206" i="1"/>
  <c r="F206" i="1"/>
  <c r="E206" i="1"/>
  <c r="D206" i="1"/>
  <c r="C206" i="1"/>
  <c r="B206" i="1"/>
  <c r="J201" i="1"/>
  <c r="H201" i="1"/>
  <c r="G201" i="1"/>
  <c r="F201" i="1"/>
  <c r="E201" i="1"/>
  <c r="D201" i="1"/>
  <c r="C201" i="1"/>
  <c r="B201" i="1"/>
  <c r="J194" i="1"/>
  <c r="I194" i="1"/>
  <c r="H194" i="1"/>
  <c r="G194" i="1"/>
  <c r="F194" i="1"/>
  <c r="E194" i="1"/>
  <c r="D194" i="1"/>
  <c r="C194" i="1"/>
  <c r="B194" i="1"/>
  <c r="J188" i="1"/>
  <c r="I188" i="1"/>
  <c r="H188" i="1"/>
  <c r="G188" i="1"/>
  <c r="F188" i="1"/>
  <c r="E188" i="1"/>
  <c r="D188" i="1"/>
  <c r="C188" i="1"/>
  <c r="B188" i="1"/>
  <c r="J183" i="1"/>
  <c r="H183" i="1"/>
  <c r="G183" i="1"/>
  <c r="F183" i="1"/>
  <c r="E183" i="1"/>
  <c r="D183" i="1"/>
  <c r="C183" i="1"/>
  <c r="B183" i="1"/>
  <c r="J177" i="1"/>
  <c r="H177" i="1"/>
  <c r="G177" i="1"/>
  <c r="F177" i="1"/>
  <c r="E177" i="1"/>
  <c r="D177" i="1"/>
  <c r="C177" i="1"/>
  <c r="B177" i="1"/>
  <c r="J171" i="1"/>
  <c r="H171" i="1"/>
  <c r="G171" i="1"/>
  <c r="F171" i="1"/>
  <c r="E171" i="1"/>
  <c r="D171" i="1"/>
  <c r="C171" i="1"/>
  <c r="B171" i="1"/>
  <c r="J165" i="1"/>
  <c r="I165" i="1"/>
  <c r="H165" i="1"/>
  <c r="G165" i="1"/>
  <c r="F165" i="1"/>
  <c r="E165" i="1"/>
  <c r="D165" i="1"/>
  <c r="C165" i="1"/>
  <c r="B165" i="1"/>
  <c r="J158" i="1"/>
  <c r="H158" i="1"/>
  <c r="G158" i="1"/>
  <c r="F158" i="1"/>
  <c r="E158" i="1"/>
  <c r="D158" i="1"/>
  <c r="C158" i="1"/>
  <c r="B158" i="1"/>
  <c r="J152" i="1"/>
  <c r="H152" i="1"/>
  <c r="G152" i="1"/>
  <c r="F152" i="1"/>
  <c r="E152" i="1"/>
  <c r="D152" i="1"/>
  <c r="C152" i="1"/>
  <c r="B152" i="1"/>
  <c r="J146" i="1"/>
  <c r="H146" i="1"/>
  <c r="G146" i="1"/>
  <c r="F146" i="1"/>
  <c r="E146" i="1"/>
  <c r="D146" i="1"/>
  <c r="C146" i="1"/>
  <c r="B146" i="1"/>
  <c r="J139" i="1"/>
  <c r="I139" i="1"/>
  <c r="H139" i="1"/>
  <c r="G139" i="1"/>
  <c r="F139" i="1"/>
  <c r="E139" i="1"/>
  <c r="D139" i="1"/>
  <c r="C139" i="1"/>
  <c r="B139" i="1"/>
  <c r="J134" i="1"/>
  <c r="I134" i="1"/>
  <c r="H134" i="1"/>
  <c r="G134" i="1"/>
  <c r="F134" i="1"/>
  <c r="E134" i="1"/>
  <c r="D134" i="1"/>
  <c r="C134" i="1"/>
  <c r="B134" i="1"/>
  <c r="J128" i="1"/>
  <c r="H128" i="1"/>
  <c r="G128" i="1"/>
  <c r="F128" i="1"/>
  <c r="E128" i="1"/>
  <c r="D128" i="1"/>
  <c r="C128" i="1"/>
  <c r="B128" i="1"/>
  <c r="J122" i="1"/>
  <c r="I122" i="1"/>
  <c r="H122" i="1"/>
  <c r="G122" i="1"/>
  <c r="F122" i="1"/>
  <c r="E122" i="1"/>
  <c r="D122" i="1"/>
  <c r="C122" i="1"/>
  <c r="B122" i="1"/>
  <c r="J117" i="1"/>
  <c r="I117" i="1"/>
  <c r="H117" i="1"/>
  <c r="G117" i="1"/>
  <c r="F117" i="1"/>
  <c r="E117" i="1"/>
  <c r="D117" i="1"/>
  <c r="C117" i="1"/>
  <c r="B117" i="1"/>
  <c r="J112" i="1"/>
  <c r="I112" i="1"/>
  <c r="H112" i="1"/>
  <c r="G112" i="1"/>
  <c r="F112" i="1"/>
  <c r="E112" i="1"/>
  <c r="D112" i="1"/>
  <c r="C112" i="1"/>
  <c r="B112" i="1"/>
  <c r="J107" i="1"/>
  <c r="H107" i="1"/>
  <c r="G107" i="1"/>
  <c r="F107" i="1"/>
  <c r="E107" i="1"/>
  <c r="D107" i="1"/>
  <c r="C107" i="1"/>
  <c r="B107" i="1"/>
  <c r="J101" i="1"/>
  <c r="H101" i="1"/>
  <c r="G101" i="1"/>
  <c r="F101" i="1"/>
  <c r="E101" i="1"/>
  <c r="D101" i="1"/>
  <c r="C101" i="1"/>
  <c r="B101" i="1"/>
  <c r="J96" i="1"/>
  <c r="H96" i="1"/>
  <c r="G96" i="1"/>
  <c r="F96" i="1"/>
  <c r="E96" i="1"/>
  <c r="D96" i="1"/>
  <c r="C96" i="1"/>
  <c r="B96" i="1"/>
  <c r="J92" i="1"/>
  <c r="H92" i="1"/>
  <c r="G92" i="1"/>
  <c r="F92" i="1"/>
  <c r="E92" i="1"/>
  <c r="D92" i="1"/>
  <c r="C92" i="1"/>
  <c r="B92" i="1"/>
  <c r="J86" i="1"/>
  <c r="H86" i="1"/>
  <c r="G86" i="1"/>
  <c r="F86" i="1"/>
  <c r="E86" i="1"/>
  <c r="D86" i="1"/>
  <c r="C86" i="1"/>
  <c r="B86" i="1"/>
  <c r="J82" i="1"/>
  <c r="I82" i="1"/>
  <c r="H82" i="1"/>
  <c r="G82" i="1"/>
  <c r="F82" i="1"/>
  <c r="E82" i="1"/>
  <c r="D82" i="1"/>
  <c r="C82" i="1"/>
  <c r="B82" i="1"/>
  <c r="J76" i="1"/>
  <c r="H76" i="1"/>
  <c r="G76" i="1"/>
  <c r="F76" i="1"/>
  <c r="E76" i="1"/>
  <c r="D76" i="1"/>
  <c r="C76" i="1"/>
  <c r="B76" i="1"/>
  <c r="J69" i="1"/>
  <c r="I69" i="1"/>
  <c r="H69" i="1"/>
  <c r="G69" i="1"/>
  <c r="F69" i="1"/>
  <c r="E69" i="1"/>
  <c r="D69" i="1"/>
  <c r="C69" i="1"/>
  <c r="B69" i="1"/>
  <c r="J61" i="1"/>
  <c r="I61" i="1"/>
  <c r="H61" i="1"/>
  <c r="G61" i="1"/>
  <c r="F61" i="1"/>
  <c r="E61" i="1"/>
  <c r="D61" i="1"/>
  <c r="C61" i="1"/>
  <c r="B61" i="1"/>
  <c r="J55" i="1"/>
  <c r="H55" i="1"/>
  <c r="G55" i="1"/>
  <c r="F55" i="1"/>
  <c r="E55" i="1"/>
  <c r="D55" i="1"/>
  <c r="C55" i="1"/>
  <c r="B55" i="1"/>
  <c r="J50" i="1"/>
  <c r="I50" i="1"/>
  <c r="H50" i="1"/>
  <c r="G50" i="1"/>
  <c r="F50" i="1"/>
  <c r="E50" i="1"/>
  <c r="D50" i="1"/>
  <c r="C50" i="1"/>
  <c r="B50" i="1"/>
  <c r="J43" i="1"/>
  <c r="I43" i="1"/>
  <c r="H43" i="1"/>
  <c r="G43" i="1"/>
  <c r="F43" i="1"/>
  <c r="E43" i="1"/>
  <c r="D43" i="1"/>
  <c r="C43" i="1"/>
  <c r="B43" i="1"/>
  <c r="J36" i="1"/>
  <c r="I36" i="1"/>
  <c r="H36" i="1"/>
  <c r="G36" i="1"/>
  <c r="F36" i="1"/>
  <c r="E36" i="1"/>
  <c r="D36" i="1"/>
  <c r="C36" i="1"/>
  <c r="B36" i="1"/>
  <c r="J29" i="1"/>
  <c r="I29" i="1"/>
  <c r="H29" i="1"/>
  <c r="G29" i="1"/>
  <c r="F29" i="1"/>
  <c r="E29" i="1"/>
  <c r="D29" i="1"/>
  <c r="C29" i="1"/>
  <c r="B29" i="1"/>
  <c r="J22" i="1"/>
  <c r="H22" i="1"/>
  <c r="G22" i="1"/>
  <c r="F22" i="1"/>
  <c r="E22" i="1"/>
  <c r="D22" i="1"/>
  <c r="C22" i="1"/>
  <c r="B22" i="1"/>
  <c r="J17" i="1"/>
  <c r="H17" i="1"/>
  <c r="G17" i="1"/>
  <c r="F17" i="1"/>
  <c r="E17" i="1"/>
  <c r="D17" i="1"/>
  <c r="C17" i="1"/>
  <c r="B17" i="1"/>
  <c r="J11" i="1"/>
  <c r="I11" i="1"/>
  <c r="I6" i="1" s="1"/>
  <c r="H11" i="1"/>
  <c r="G11" i="1"/>
  <c r="F11" i="1"/>
  <c r="E11" i="1"/>
  <c r="D11" i="1"/>
  <c r="C11" i="1"/>
  <c r="B11" i="1"/>
  <c r="C7" i="1"/>
  <c r="D7" i="1"/>
  <c r="E7" i="1"/>
  <c r="F7" i="1"/>
  <c r="G7" i="1"/>
  <c r="H7" i="1"/>
  <c r="J7" i="1"/>
  <c r="B7" i="1"/>
  <c r="I425" i="1" l="1"/>
  <c r="I200" i="1"/>
  <c r="G283" i="1"/>
  <c r="I100" i="1"/>
  <c r="I68" i="1"/>
  <c r="I182" i="1"/>
  <c r="I283" i="1"/>
  <c r="I28" i="1"/>
  <c r="F283" i="1"/>
  <c r="H283" i="1"/>
  <c r="I309" i="1"/>
  <c r="I344" i="1"/>
  <c r="E283" i="1"/>
  <c r="J283" i="1"/>
  <c r="I239" i="1"/>
  <c r="C425" i="1"/>
  <c r="D425" i="1"/>
  <c r="E425" i="1"/>
  <c r="F425" i="1"/>
  <c r="G425" i="1"/>
  <c r="H425" i="1"/>
  <c r="J425" i="1"/>
  <c r="B425" i="1"/>
  <c r="C416" i="1"/>
  <c r="D416" i="1"/>
  <c r="E416" i="1"/>
  <c r="F416" i="1"/>
  <c r="G416" i="1"/>
  <c r="H416" i="1"/>
  <c r="J416" i="1"/>
  <c r="B416" i="1"/>
  <c r="C344" i="1"/>
  <c r="D344" i="1"/>
  <c r="E344" i="1"/>
  <c r="F344" i="1"/>
  <c r="G344" i="1"/>
  <c r="H344" i="1"/>
  <c r="J344" i="1"/>
  <c r="B344" i="1"/>
  <c r="C309" i="1"/>
  <c r="D309" i="1"/>
  <c r="E309" i="1"/>
  <c r="F309" i="1"/>
  <c r="G309" i="1"/>
  <c r="H309" i="1"/>
  <c r="J309" i="1"/>
  <c r="B309" i="1"/>
  <c r="C283" i="1"/>
  <c r="D283" i="1"/>
  <c r="B283" i="1"/>
  <c r="C239" i="1"/>
  <c r="D239" i="1"/>
  <c r="E239" i="1"/>
  <c r="F239" i="1"/>
  <c r="G239" i="1"/>
  <c r="H239" i="1"/>
  <c r="J239" i="1"/>
  <c r="B239" i="1"/>
  <c r="C200" i="1"/>
  <c r="D200" i="1"/>
  <c r="E200" i="1"/>
  <c r="F200" i="1"/>
  <c r="G200" i="1"/>
  <c r="H200" i="1"/>
  <c r="J200" i="1"/>
  <c r="B200" i="1"/>
  <c r="C182" i="1"/>
  <c r="D182" i="1"/>
  <c r="E182" i="1"/>
  <c r="F182" i="1"/>
  <c r="G182" i="1"/>
  <c r="H182" i="1"/>
  <c r="J182" i="1"/>
  <c r="B182" i="1"/>
  <c r="C100" i="1"/>
  <c r="D100" i="1"/>
  <c r="E100" i="1"/>
  <c r="F100" i="1"/>
  <c r="G100" i="1"/>
  <c r="H100" i="1"/>
  <c r="J100" i="1"/>
  <c r="B100" i="1"/>
  <c r="C68" i="1"/>
  <c r="D68" i="1"/>
  <c r="E68" i="1"/>
  <c r="F68" i="1"/>
  <c r="G68" i="1"/>
  <c r="H68" i="1"/>
  <c r="J68" i="1"/>
  <c r="B68" i="1"/>
  <c r="C28" i="1"/>
  <c r="D28" i="1"/>
  <c r="E28" i="1"/>
  <c r="F28" i="1"/>
  <c r="G28" i="1"/>
  <c r="H28" i="1"/>
  <c r="J28" i="1"/>
  <c r="B28" i="1"/>
  <c r="C6" i="1"/>
  <c r="D6" i="1"/>
  <c r="E6" i="1"/>
  <c r="F6" i="1"/>
  <c r="G6" i="1"/>
  <c r="H6" i="1"/>
  <c r="J6" i="1"/>
  <c r="B6" i="1"/>
  <c r="B5" i="1" l="1"/>
  <c r="I5" i="1"/>
  <c r="F5" i="1"/>
  <c r="J5" i="1"/>
  <c r="E5" i="1"/>
  <c r="D5" i="1"/>
  <c r="H5" i="1"/>
  <c r="G5" i="1"/>
  <c r="C5" i="1"/>
</calcChain>
</file>

<file path=xl/sharedStrings.xml><?xml version="1.0" encoding="utf-8"?>
<sst xmlns="http://schemas.openxmlformats.org/spreadsheetml/2006/main" count="1085" uniqueCount="111">
  <si>
    <t>Total</t>
  </si>
  <si>
    <t>Vacas</t>
  </si>
  <si>
    <t>Novillas</t>
  </si>
  <si>
    <t>Sementales</t>
  </si>
  <si>
    <t>Toretes</t>
  </si>
  <si>
    <t>Novillos</t>
  </si>
  <si>
    <t>Bueyes</t>
  </si>
  <si>
    <t>Terneros y terneras</t>
  </si>
  <si>
    <t>Leche</t>
  </si>
  <si>
    <t>Carne</t>
  </si>
  <si>
    <t>Doble propósito</t>
  </si>
  <si>
    <t>Cría</t>
  </si>
  <si>
    <t>Genética</t>
  </si>
  <si>
    <t>Otro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</si>
  <si>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</si>
  <si>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</si>
  <si>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</si>
  <si>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</si>
  <si>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</si>
  <si>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</si>
  <si>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</si>
  <si>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</si>
  <si>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</si>
  <si>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</si>
  <si>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</si>
  <si>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</si>
  <si>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</si>
  <si>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</si>
  <si>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Santa Isabel</t>
  </si>
  <si>
    <t>Omar Torrijos Herrera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</si>
  <si>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</si>
  <si>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</si>
  <si>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</si>
  <si>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</si>
  <si>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</si>
  <si>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</si>
  <si>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</si>
  <si>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</si>
  <si>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</si>
  <si>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</si>
  <si>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Félix</t>
  </si>
  <si>
    <t>San Lorenzo</t>
  </si>
  <si>
    <t>Tolé</t>
  </si>
  <si>
    <t>Tierras Altas</t>
  </si>
  <si>
    <t>Chepigana</t>
  </si>
  <si>
    <t>Pinogana</t>
  </si>
  <si>
    <t>Santa Fe</t>
  </si>
  <si>
    <t>Chitré</t>
  </si>
  <si>
    <t>Las Minas</t>
  </si>
  <si>
    <t>Los Pozos</t>
  </si>
  <si>
    <t>Ocú</t>
  </si>
  <si>
    <t>Parita</t>
  </si>
  <si>
    <t>Pesé</t>
  </si>
  <si>
    <t>Santa María</t>
  </si>
  <si>
    <t>Guararé</t>
  </si>
  <si>
    <t>Las Tablas</t>
  </si>
  <si>
    <t>Los Santos</t>
  </si>
  <si>
    <t>Macaracas</t>
  </si>
  <si>
    <t>Pedasí</t>
  </si>
  <si>
    <t>Pocrí</t>
  </si>
  <si>
    <t>Tonosí</t>
  </si>
  <si>
    <t>Balboa</t>
  </si>
  <si>
    <t>Chepo</t>
  </si>
  <si>
    <t>Chimán</t>
  </si>
  <si>
    <t>Panamá</t>
  </si>
  <si>
    <t>San Miguelito</t>
  </si>
  <si>
    <t>Taboga</t>
  </si>
  <si>
    <t>Atalaya</t>
  </si>
  <si>
    <t>Calobre</t>
  </si>
  <si>
    <t>Cañazas</t>
  </si>
  <si>
    <t>La Mesa</t>
  </si>
  <si>
    <t>Las Palmas</t>
  </si>
  <si>
    <t>Montijo</t>
  </si>
  <si>
    <t>Río de Jesús</t>
  </si>
  <si>
    <t>San Francisco</t>
  </si>
  <si>
    <t>Santiago</t>
  </si>
  <si>
    <t>Soná</t>
  </si>
  <si>
    <t>Mariato</t>
  </si>
  <si>
    <t>Cémaco</t>
  </si>
  <si>
    <t>Sambú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</si>
  <si>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</si>
  <si>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</si>
  <si>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</si>
  <si>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</si>
  <si>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</si>
  <si>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</si>
  <si>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</si>
  <si>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</si>
  <si>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Arraiján</t>
  </si>
  <si>
    <t>Capira</t>
  </si>
  <si>
    <t>Chame</t>
  </si>
  <si>
    <t>La Chorrera</t>
  </si>
  <si>
    <t>San Carlos</t>
  </si>
  <si>
    <t>Coclé</t>
  </si>
  <si>
    <t>Chiriquí</t>
  </si>
  <si>
    <t>Darién</t>
  </si>
  <si>
    <t>Herrera</t>
  </si>
  <si>
    <t>Veraguas</t>
  </si>
  <si>
    <t>Comarca Emberá</t>
  </si>
  <si>
    <t>Comarca Ngäbe Buglé</t>
  </si>
  <si>
    <t>Clase</t>
  </si>
  <si>
    <t xml:space="preserve"> -   Cantidad nula o cero.</t>
  </si>
  <si>
    <t>-</t>
  </si>
  <si>
    <t>Santa Catalina o Calovébora</t>
  </si>
  <si>
    <t>TOTAL</t>
  </si>
  <si>
    <t xml:space="preserve">Panamá Oeste </t>
  </si>
  <si>
    <t>Provincia, comarca indígena, distrito y principal propósito</t>
  </si>
  <si>
    <t>Cuadro 5.  EXPLOTACIONES Y EXISTENCIA DE GANADO VACUNO EN LA REPÚBLICA, POR CLASE, SEGÚN PROVINCIA, COMARCA INDÍGENA, DISTRITO Y PRINCIPAL PROPÓSITO: VIII CENSO NACIONAL AGROPECUARIO 2024</t>
  </si>
  <si>
    <t>Explotaciones</t>
  </si>
  <si>
    <t>Existencia de ganado vacuno (en cabezas)</t>
  </si>
  <si>
    <t>NOTA: Las provincias, comarcas  indígenas, distritos  y  principales  propósitos  de la producción que no registraron aportación, no fueron incluidos en el cuadro.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</si>
</sst>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0203E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3" borderId="9" xfId="0" applyNumberFormat="1" applyFont="1" applyFill="1" applyBorder="1" applyAlignment="1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</cellStyleXfs>
  <cellXfs count="27">
    <xf numFmtId="0" fontId="0" fillId="0" borderId="0" xfId="0"/>
    <xf numFmtId="0" fontId="4" fillId="4" borderId="0" xfId="0" applyFont="1" applyFill="1"/>
    <xf numFmtId="0" fontId="4" fillId="4" borderId="1" xfId="0" applyFont="1" applyFill="1" applyBorder="1"/>
    <xf numFmtId="0" fontId="3" fillId="4" borderId="1" xfId="25" applyNumberFormat="1" applyFont="1" applyFill="1" applyBorder="1" applyAlignment="1">
      <alignment horizontal="left" vertical="top" wrapText="1" indent="3"/>
    </xf>
    <xf numFmtId="0" fontId="2" fillId="4" borderId="1" xfId="25" applyNumberFormat="1" applyFont="1" applyFill="1" applyBorder="1" applyAlignment="1">
      <alignment horizontal="center" vertical="center" wrapText="1"/>
    </xf>
    <xf numFmtId="164" fontId="2" fillId="4" borderId="2" xfId="41" applyNumberFormat="1" applyFont="1" applyFill="1" applyBorder="1" applyAlignment="1">
      <alignment horizontal="right" vertical="center" wrapText="1"/>
    </xf>
    <xf numFmtId="164" fontId="2" fillId="4" borderId="3" xfId="41" applyNumberFormat="1" applyFont="1" applyFill="1" applyBorder="1" applyAlignment="1">
      <alignment horizontal="right" vertical="center" wrapText="1"/>
    </xf>
    <xf numFmtId="164" fontId="3" fillId="4" borderId="2" xfId="41" applyNumberFormat="1" applyFont="1" applyFill="1" applyBorder="1" applyAlignment="1">
      <alignment horizontal="right" vertical="center" wrapText="1"/>
    </xf>
    <xf numFmtId="164" fontId="3" fillId="4" borderId="3" xfId="41" applyNumberFormat="1" applyFont="1" applyFill="1" applyBorder="1" applyAlignment="1">
      <alignment horizontal="right" vertical="center" wrapText="1"/>
    </xf>
    <xf numFmtId="0" fontId="3" fillId="4" borderId="1" xfId="25" applyNumberFormat="1" applyFont="1" applyFill="1" applyBorder="1" applyAlignment="1">
      <alignment horizontal="left" vertical="center" wrapText="1"/>
    </xf>
    <xf numFmtId="0" fontId="3" fillId="4" borderId="1" xfId="25" applyNumberFormat="1" applyFont="1" applyFill="1" applyBorder="1" applyAlignment="1">
      <alignment horizontal="left" vertical="center" wrapText="1" indent="3"/>
    </xf>
    <xf numFmtId="0" fontId="3" fillId="4" borderId="1" xfId="25" applyNumberFormat="1" applyFont="1" applyFill="1" applyBorder="1" applyAlignment="1">
      <alignment horizontal="left" vertical="center" wrapText="1" indent="2"/>
    </xf>
    <xf numFmtId="0" fontId="3" fillId="4" borderId="1" xfId="27" applyFont="1" applyFill="1" applyBorder="1" applyAlignment="1">
      <alignment horizontal="left" vertical="center" wrapText="1" indent="3"/>
    </xf>
    <xf numFmtId="164" fontId="3" fillId="4" borderId="7" xfId="41" applyNumberFormat="1" applyFont="1" applyFill="1" applyBorder="1" applyAlignment="1">
      <alignment horizontal="right" vertical="center" wrapText="1"/>
    </xf>
    <xf numFmtId="164" fontId="3" fillId="4" borderId="6" xfId="41" applyNumberFormat="1" applyFont="1" applyFill="1" applyBorder="1" applyAlignment="1">
      <alignment horizontal="right" vertical="center" wrapText="1"/>
    </xf>
    <xf numFmtId="0" fontId="3" fillId="4" borderId="8" xfId="25" applyNumberFormat="1" applyFont="1" applyFill="1" applyBorder="1" applyAlignment="1">
      <alignment horizontal="left" vertical="top" wrapText="1" indent="3"/>
    </xf>
    <xf numFmtId="0" fontId="7" fillId="3" borderId="5" xfId="41" applyNumberFormat="1" applyFont="1" applyFill="1" applyBorder="1" applyAlignment="1">
      <alignment horizontal="center" vertical="center" wrapText="1"/>
    </xf>
    <xf numFmtId="0" fontId="7" fillId="5" borderId="5" xfId="2" applyNumberFormat="1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0" fontId="7" fillId="3" borderId="5" xfId="25" applyNumberFormat="1" applyFont="1" applyFill="1" applyBorder="1" applyAlignment="1">
      <alignment horizontal="center" vertical="center" wrapText="1"/>
    </xf>
    <xf numFmtId="0" fontId="7" fillId="3" borderId="9" xfId="2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0" fontId="5" fillId="0" borderId="9" xfId="0" applyNumberFormat="1" applyFont="1" applyFill="1" applyBorder="1" applyAlignment="1">
      <alignment horizontal="left" wrapText="1"/>
    </xf>
    <xf numFmtId="0" fontId="5" fillId="0" borderId="1" xfId="25" applyNumberFormat="1" applyFont="1" applyFill="1" applyBorder="1" applyAlignment="1">
      <alignment horizontal="left" wrapText="1"/>
    </xf>
    <xf numFmtId="0" fontId="5" fillId="0" borderId="9" xfId="25" applyNumberFormat="1" applyFont="1" applyFill="1" applyBorder="1" applyAlignment="1">
      <alignment horizontal="justify" wrapText="1"/>
    </xf>
  </cellXfs>
  <cellStyles count="42">
    <cellStyle name="Millares" xfId="41" builtinId="3"/>
    <cellStyle name="Normal" xfId="0" builtinId="0"/>
    <cellStyle name="style1749817252664" xfId="42"/>
    <cellStyle name="style1749820047505" xfId="1"/>
    <cellStyle name="style1749820047536" xfId="2"/>
    <cellStyle name="style1749820047552" xfId="3"/>
    <cellStyle name="style1749820047567" xfId="4"/>
    <cellStyle name="style1749820047583" xfId="5"/>
    <cellStyle name="style1749820047599" xfId="6"/>
    <cellStyle name="style1749820047614" xfId="7"/>
    <cellStyle name="style1749820047645" xfId="8"/>
    <cellStyle name="style1749820047661" xfId="9"/>
    <cellStyle name="style1749820047677" xfId="10"/>
    <cellStyle name="style1749820047692" xfId="11"/>
    <cellStyle name="style1749820047708" xfId="12"/>
    <cellStyle name="style1749820047739" xfId="13"/>
    <cellStyle name="style1749820047755" xfId="14"/>
    <cellStyle name="style1749820047770" xfId="15"/>
    <cellStyle name="style1749820047786" xfId="16"/>
    <cellStyle name="style1749820047802" xfId="17"/>
    <cellStyle name="style1749820047817" xfId="18"/>
    <cellStyle name="style1749820047849" xfId="19"/>
    <cellStyle name="style1749820047864" xfId="20"/>
    <cellStyle name="style1749820047880" xfId="21"/>
    <cellStyle name="style1749820047911" xfId="22"/>
    <cellStyle name="style1749820047927" xfId="23"/>
    <cellStyle name="style1749820047942" xfId="24"/>
    <cellStyle name="style1749820047989" xfId="26"/>
    <cellStyle name="style1749820048139" xfId="27"/>
    <cellStyle name="style1749820048155" xfId="28"/>
    <cellStyle name="style1749820048170" xfId="29"/>
    <cellStyle name="style1749820048186" xfId="30"/>
    <cellStyle name="style1749820048217" xfId="31"/>
    <cellStyle name="style1749820048233" xfId="32"/>
    <cellStyle name="style1749820048249" xfId="33"/>
    <cellStyle name="style1749820048264" xfId="34"/>
    <cellStyle name="style1749820048289" xfId="35"/>
    <cellStyle name="style1749820048304" xfId="36"/>
    <cellStyle name="style1749820048320" xfId="37"/>
    <cellStyle name="style1749820048648" xfId="38"/>
    <cellStyle name="style1749820048664" xfId="39"/>
    <cellStyle name="style1749820048679" xfId="40"/>
  </cellStyles>
  <dxfs count="0"/>
  <tableStyles count="0" defaultTableStyle="TableStyleMedium9" defaultPivotStyle="PivotStyleLight16"/>
  <colors>
    <mruColors>
      <color rgb="FF0F243E"/>
      <color rgb="FF1020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2"/>
  <sheetViews>
    <sheetView showGridLines="0" tabSelected="1" topLeftCell="A435" zoomScale="85" zoomScaleNormal="85" workbookViewId="0">
      <selection activeCell="N459" sqref="N459"/>
    </sheetView>
  </sheetViews>
  <sheetFormatPr baseColWidth="10" defaultColWidth="9.140625" defaultRowHeight="12.75" x14ac:dyDescent="0.2"/>
  <cols>
    <col min="1" max="1" width="32.7109375" style="1" customWidth="1"/>
    <col min="2" max="2" width="13.7109375" style="1" customWidth="1"/>
    <col min="3" max="3" width="10" style="1" customWidth="1"/>
    <col min="4" max="4" width="8.5703125" style="1" customWidth="1"/>
    <col min="5" max="5" width="8" style="1" customWidth="1"/>
    <col min="6" max="6" width="11.5703125" style="1" customWidth="1"/>
    <col min="7" max="8" width="8.28515625" style="1" customWidth="1"/>
    <col min="9" max="9" width="7.85546875" style="1" customWidth="1"/>
    <col min="10" max="10" width="10.28515625" style="2" customWidth="1"/>
    <col min="11" max="11" width="9.140625" style="2"/>
    <col min="12" max="16384" width="9.140625" style="1"/>
  </cols>
  <sheetData>
    <row r="1" spans="1:10" ht="60" customHeight="1" x14ac:dyDescent="0.2">
      <c r="A1" s="18" t="s">
        <v>107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0" customHeight="1" x14ac:dyDescent="0.2">
      <c r="A2" s="17" t="s">
        <v>106</v>
      </c>
      <c r="B2" s="19" t="s">
        <v>108</v>
      </c>
      <c r="C2" s="20" t="s">
        <v>109</v>
      </c>
      <c r="D2" s="19"/>
      <c r="E2" s="19"/>
      <c r="F2" s="19"/>
      <c r="G2" s="19"/>
      <c r="H2" s="19"/>
      <c r="I2" s="19"/>
      <c r="J2" s="19"/>
    </row>
    <row r="3" spans="1:10" ht="30" customHeight="1" x14ac:dyDescent="0.2">
      <c r="A3" s="17"/>
      <c r="B3" s="20"/>
      <c r="C3" s="20" t="s">
        <v>0</v>
      </c>
      <c r="D3" s="19" t="s">
        <v>100</v>
      </c>
      <c r="E3" s="19"/>
      <c r="F3" s="19"/>
      <c r="G3" s="19"/>
      <c r="H3" s="19"/>
      <c r="I3" s="19"/>
      <c r="J3" s="19"/>
    </row>
    <row r="4" spans="1:10" ht="39.950000000000003" customHeight="1" x14ac:dyDescent="0.2">
      <c r="A4" s="17"/>
      <c r="B4" s="20"/>
      <c r="C4" s="20"/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</row>
    <row r="5" spans="1:10" ht="21" customHeight="1" x14ac:dyDescent="0.2">
      <c r="A5" s="4" t="s">
        <v>104</v>
      </c>
      <c r="B5" s="5">
        <f t="shared" ref="B5:H5" si="0">+B6+B28+B68+B100+B182+B200+B239+B283+B309+B344+B416+B425</f>
        <v>38819</v>
      </c>
      <c r="C5" s="5">
        <f t="shared" si="0"/>
        <v>1401169</v>
      </c>
      <c r="D5" s="5">
        <f t="shared" si="0"/>
        <v>598601</v>
      </c>
      <c r="E5" s="5">
        <f t="shared" si="0"/>
        <v>215527.00000000003</v>
      </c>
      <c r="F5" s="5">
        <f t="shared" si="0"/>
        <v>30701</v>
      </c>
      <c r="G5" s="5">
        <f t="shared" si="0"/>
        <v>22225</v>
      </c>
      <c r="H5" s="5">
        <f t="shared" si="0"/>
        <v>250534</v>
      </c>
      <c r="I5" s="5">
        <f>+I6+I28+I68+I100+I182+I200+I239+I283+I309+I344+I425</f>
        <v>283</v>
      </c>
      <c r="J5" s="6">
        <f>+J6+J28+J68+J100+J182+J200+J239+J283+J309+J344+J416+J425</f>
        <v>283298</v>
      </c>
    </row>
    <row r="6" spans="1:10" ht="21" customHeight="1" x14ac:dyDescent="0.2">
      <c r="A6" s="9" t="s">
        <v>14</v>
      </c>
      <c r="B6" s="5">
        <f t="shared" ref="B6:H6" si="1">+B7+B11+B17+B22</f>
        <v>1538</v>
      </c>
      <c r="C6" s="5">
        <f t="shared" si="1"/>
        <v>42200</v>
      </c>
      <c r="D6" s="5">
        <f t="shared" si="1"/>
        <v>17670</v>
      </c>
      <c r="E6" s="5">
        <f t="shared" si="1"/>
        <v>6092.0000000000009</v>
      </c>
      <c r="F6" s="5">
        <f t="shared" si="1"/>
        <v>1111</v>
      </c>
      <c r="G6" s="5">
        <f t="shared" si="1"/>
        <v>754</v>
      </c>
      <c r="H6" s="5">
        <f t="shared" si="1"/>
        <v>8400</v>
      </c>
      <c r="I6" s="5">
        <f>+I11</f>
        <v>2</v>
      </c>
      <c r="J6" s="6">
        <f>+J7+J11+J17+J22</f>
        <v>8171</v>
      </c>
    </row>
    <row r="7" spans="1:10" ht="21" customHeight="1" x14ac:dyDescent="0.2">
      <c r="A7" s="11" t="s">
        <v>14</v>
      </c>
      <c r="B7" s="5">
        <f t="shared" ref="B7:H7" si="2">SUM(B8:B10)</f>
        <v>172</v>
      </c>
      <c r="C7" s="5">
        <f t="shared" si="2"/>
        <v>3048</v>
      </c>
      <c r="D7" s="5">
        <f t="shared" si="2"/>
        <v>1504</v>
      </c>
      <c r="E7" s="5">
        <f t="shared" si="2"/>
        <v>524.99999999999989</v>
      </c>
      <c r="F7" s="5">
        <f t="shared" si="2"/>
        <v>96.000000000000028</v>
      </c>
      <c r="G7" s="5">
        <f t="shared" si="2"/>
        <v>85.000000000000014</v>
      </c>
      <c r="H7" s="5">
        <f t="shared" si="2"/>
        <v>206</v>
      </c>
      <c r="I7" s="5" t="s">
        <v>102</v>
      </c>
      <c r="J7" s="6">
        <f>SUM(J8:J10)</f>
        <v>632</v>
      </c>
    </row>
    <row r="8" spans="1:10" ht="15" customHeight="1" x14ac:dyDescent="0.2">
      <c r="A8" s="10" t="s">
        <v>9</v>
      </c>
      <c r="B8" s="7">
        <v>14</v>
      </c>
      <c r="C8" s="7">
        <v>484.00000000000006</v>
      </c>
      <c r="D8" s="7">
        <v>218</v>
      </c>
      <c r="E8" s="7">
        <v>71</v>
      </c>
      <c r="F8" s="7">
        <v>10</v>
      </c>
      <c r="G8" s="7">
        <v>9</v>
      </c>
      <c r="H8" s="7">
        <v>89</v>
      </c>
      <c r="I8" s="7" t="s">
        <v>102</v>
      </c>
      <c r="J8" s="8">
        <v>87</v>
      </c>
    </row>
    <row r="9" spans="1:10" ht="15" customHeight="1" x14ac:dyDescent="0.2">
      <c r="A9" s="10" t="s">
        <v>10</v>
      </c>
      <c r="B9" s="7">
        <v>34</v>
      </c>
      <c r="C9" s="7">
        <v>691.00000000000011</v>
      </c>
      <c r="D9" s="7">
        <v>293</v>
      </c>
      <c r="E9" s="7">
        <v>128.99999999999997</v>
      </c>
      <c r="F9" s="7">
        <v>23</v>
      </c>
      <c r="G9" s="7">
        <v>29</v>
      </c>
      <c r="H9" s="7">
        <v>68</v>
      </c>
      <c r="I9" s="7" t="s">
        <v>102</v>
      </c>
      <c r="J9" s="8">
        <v>149</v>
      </c>
    </row>
    <row r="10" spans="1:10" ht="15" customHeight="1" x14ac:dyDescent="0.2">
      <c r="A10" s="10" t="s">
        <v>11</v>
      </c>
      <c r="B10" s="7">
        <v>124</v>
      </c>
      <c r="C10" s="7">
        <v>1872.9999999999998</v>
      </c>
      <c r="D10" s="7">
        <v>993</v>
      </c>
      <c r="E10" s="7">
        <v>324.99999999999989</v>
      </c>
      <c r="F10" s="7">
        <v>63.000000000000028</v>
      </c>
      <c r="G10" s="7">
        <v>47.000000000000014</v>
      </c>
      <c r="H10" s="7">
        <v>49</v>
      </c>
      <c r="I10" s="7" t="s">
        <v>102</v>
      </c>
      <c r="J10" s="8">
        <v>395.99999999999994</v>
      </c>
    </row>
    <row r="11" spans="1:10" ht="21" customHeight="1" x14ac:dyDescent="0.2">
      <c r="A11" s="11" t="s">
        <v>15</v>
      </c>
      <c r="B11" s="5">
        <f t="shared" ref="B11:J11" si="3">SUM(B12:B16)</f>
        <v>611</v>
      </c>
      <c r="C11" s="5">
        <f t="shared" si="3"/>
        <v>24501</v>
      </c>
      <c r="D11" s="5">
        <f t="shared" si="3"/>
        <v>9804</v>
      </c>
      <c r="E11" s="5">
        <f t="shared" si="3"/>
        <v>3545.0000000000005</v>
      </c>
      <c r="F11" s="5">
        <f t="shared" si="3"/>
        <v>556</v>
      </c>
      <c r="G11" s="5">
        <f t="shared" si="3"/>
        <v>259</v>
      </c>
      <c r="H11" s="5">
        <f t="shared" si="3"/>
        <v>5486.0000000000009</v>
      </c>
      <c r="I11" s="5">
        <f t="shared" si="3"/>
        <v>2</v>
      </c>
      <c r="J11" s="6">
        <f t="shared" si="3"/>
        <v>4849</v>
      </c>
    </row>
    <row r="12" spans="1:10" ht="15" customHeight="1" x14ac:dyDescent="0.2">
      <c r="A12" s="10" t="s">
        <v>8</v>
      </c>
      <c r="B12" s="7">
        <v>3</v>
      </c>
      <c r="C12" s="7">
        <v>126</v>
      </c>
      <c r="D12" s="7">
        <v>87</v>
      </c>
      <c r="E12" s="7">
        <v>1</v>
      </c>
      <c r="F12" s="7">
        <v>2</v>
      </c>
      <c r="G12" s="7" t="s">
        <v>102</v>
      </c>
      <c r="H12" s="7" t="s">
        <v>102</v>
      </c>
      <c r="I12" s="7" t="s">
        <v>102</v>
      </c>
      <c r="J12" s="8">
        <v>36</v>
      </c>
    </row>
    <row r="13" spans="1:10" ht="15" customHeight="1" x14ac:dyDescent="0.2">
      <c r="A13" s="10" t="s">
        <v>9</v>
      </c>
      <c r="B13" s="7">
        <v>70</v>
      </c>
      <c r="C13" s="7">
        <v>8059</v>
      </c>
      <c r="D13" s="7">
        <v>2074</v>
      </c>
      <c r="E13" s="7">
        <v>833</v>
      </c>
      <c r="F13" s="7">
        <v>73</v>
      </c>
      <c r="G13" s="7">
        <v>12.000000000000002</v>
      </c>
      <c r="H13" s="7">
        <v>4264.0000000000009</v>
      </c>
      <c r="I13" s="7" t="s">
        <v>102</v>
      </c>
      <c r="J13" s="8">
        <v>803</v>
      </c>
    </row>
    <row r="14" spans="1:10" ht="15" customHeight="1" x14ac:dyDescent="0.2">
      <c r="A14" s="10" t="s">
        <v>10</v>
      </c>
      <c r="B14" s="7">
        <v>83</v>
      </c>
      <c r="C14" s="7">
        <v>6435</v>
      </c>
      <c r="D14" s="7">
        <v>2450</v>
      </c>
      <c r="E14" s="7">
        <v>1008</v>
      </c>
      <c r="F14" s="7">
        <v>155</v>
      </c>
      <c r="G14" s="7">
        <v>28.000000000000004</v>
      </c>
      <c r="H14" s="7">
        <v>755.00000000000011</v>
      </c>
      <c r="I14" s="7" t="s">
        <v>102</v>
      </c>
      <c r="J14" s="8">
        <v>2039.0000000000002</v>
      </c>
    </row>
    <row r="15" spans="1:10" ht="15" customHeight="1" x14ac:dyDescent="0.2">
      <c r="A15" s="10" t="s">
        <v>11</v>
      </c>
      <c r="B15" s="7">
        <v>454</v>
      </c>
      <c r="C15" s="7">
        <v>9880</v>
      </c>
      <c r="D15" s="7">
        <v>5193.0000000000009</v>
      </c>
      <c r="E15" s="7">
        <v>1703.0000000000005</v>
      </c>
      <c r="F15" s="7">
        <v>325</v>
      </c>
      <c r="G15" s="7">
        <v>219</v>
      </c>
      <c r="H15" s="7">
        <v>466.99999999999983</v>
      </c>
      <c r="I15" s="7">
        <v>2</v>
      </c>
      <c r="J15" s="8">
        <v>1970.9999999999995</v>
      </c>
    </row>
    <row r="16" spans="1:10" ht="15" customHeight="1" x14ac:dyDescent="0.2">
      <c r="A16" s="10" t="s">
        <v>13</v>
      </c>
      <c r="B16" s="7">
        <v>1</v>
      </c>
      <c r="C16" s="7">
        <v>1</v>
      </c>
      <c r="D16" s="7" t="s">
        <v>102</v>
      </c>
      <c r="E16" s="7" t="s">
        <v>102</v>
      </c>
      <c r="F16" s="7">
        <v>1</v>
      </c>
      <c r="G16" s="7" t="s">
        <v>102</v>
      </c>
      <c r="H16" s="7" t="s">
        <v>102</v>
      </c>
      <c r="I16" s="7" t="s">
        <v>102</v>
      </c>
      <c r="J16" s="8" t="s">
        <v>102</v>
      </c>
    </row>
    <row r="17" spans="1:10" ht="21" customHeight="1" x14ac:dyDescent="0.2">
      <c r="A17" s="11" t="s">
        <v>16</v>
      </c>
      <c r="B17" s="5">
        <f t="shared" ref="B17:H17" si="4">SUM(B18:B21)</f>
        <v>234</v>
      </c>
      <c r="C17" s="5">
        <f t="shared" si="4"/>
        <v>6673.0000000000018</v>
      </c>
      <c r="D17" s="5">
        <f t="shared" si="4"/>
        <v>2716</v>
      </c>
      <c r="E17" s="5">
        <f t="shared" si="4"/>
        <v>896</v>
      </c>
      <c r="F17" s="5">
        <f t="shared" si="4"/>
        <v>149</v>
      </c>
      <c r="G17" s="5">
        <f t="shared" si="4"/>
        <v>206.00000000000003</v>
      </c>
      <c r="H17" s="5">
        <f t="shared" si="4"/>
        <v>1515</v>
      </c>
      <c r="I17" s="5" t="s">
        <v>102</v>
      </c>
      <c r="J17" s="6">
        <f>SUM(J18:J21)</f>
        <v>1191</v>
      </c>
    </row>
    <row r="18" spans="1:10" ht="15" customHeight="1" x14ac:dyDescent="0.2">
      <c r="A18" s="10" t="s">
        <v>8</v>
      </c>
      <c r="B18" s="7">
        <v>3</v>
      </c>
      <c r="C18" s="7">
        <v>159</v>
      </c>
      <c r="D18" s="7">
        <v>69</v>
      </c>
      <c r="E18" s="7">
        <v>38</v>
      </c>
      <c r="F18" s="7">
        <v>5</v>
      </c>
      <c r="G18" s="7">
        <v>2</v>
      </c>
      <c r="H18" s="7" t="s">
        <v>102</v>
      </c>
      <c r="I18" s="7" t="s">
        <v>102</v>
      </c>
      <c r="J18" s="8">
        <v>45</v>
      </c>
    </row>
    <row r="19" spans="1:10" ht="15" customHeight="1" x14ac:dyDescent="0.2">
      <c r="A19" s="10" t="s">
        <v>9</v>
      </c>
      <c r="B19" s="7">
        <v>33</v>
      </c>
      <c r="C19" s="7">
        <v>1484.0000000000002</v>
      </c>
      <c r="D19" s="7">
        <v>210</v>
      </c>
      <c r="E19" s="7">
        <v>81.999999999999986</v>
      </c>
      <c r="F19" s="7">
        <v>9</v>
      </c>
      <c r="G19" s="7" t="s">
        <v>102</v>
      </c>
      <c r="H19" s="7">
        <v>957.00000000000011</v>
      </c>
      <c r="I19" s="7" t="s">
        <v>102</v>
      </c>
      <c r="J19" s="8">
        <v>226</v>
      </c>
    </row>
    <row r="20" spans="1:10" ht="15" customHeight="1" x14ac:dyDescent="0.2">
      <c r="A20" s="10" t="s">
        <v>10</v>
      </c>
      <c r="B20" s="7">
        <v>41</v>
      </c>
      <c r="C20" s="7">
        <v>2182.0000000000005</v>
      </c>
      <c r="D20" s="7">
        <v>936</v>
      </c>
      <c r="E20" s="7">
        <v>304</v>
      </c>
      <c r="F20" s="7">
        <v>48</v>
      </c>
      <c r="G20" s="7">
        <v>73</v>
      </c>
      <c r="H20" s="7">
        <v>355.99999999999994</v>
      </c>
      <c r="I20" s="7" t="s">
        <v>102</v>
      </c>
      <c r="J20" s="8">
        <v>465</v>
      </c>
    </row>
    <row r="21" spans="1:10" ht="15" customHeight="1" x14ac:dyDescent="0.2">
      <c r="A21" s="10" t="s">
        <v>11</v>
      </c>
      <c r="B21" s="7">
        <v>157</v>
      </c>
      <c r="C21" s="7">
        <v>2848.0000000000005</v>
      </c>
      <c r="D21" s="7">
        <v>1501</v>
      </c>
      <c r="E21" s="7">
        <v>472.00000000000006</v>
      </c>
      <c r="F21" s="7">
        <v>86.999999999999986</v>
      </c>
      <c r="G21" s="7">
        <v>131.00000000000003</v>
      </c>
      <c r="H21" s="7">
        <v>202</v>
      </c>
      <c r="I21" s="7" t="s">
        <v>102</v>
      </c>
      <c r="J21" s="8">
        <v>455.00000000000006</v>
      </c>
    </row>
    <row r="22" spans="1:10" ht="21" customHeight="1" x14ac:dyDescent="0.2">
      <c r="A22" s="11" t="s">
        <v>17</v>
      </c>
      <c r="B22" s="5">
        <f t="shared" ref="B22:H22" si="5">SUM(B23:B27)</f>
        <v>521</v>
      </c>
      <c r="C22" s="5">
        <f t="shared" si="5"/>
        <v>7978</v>
      </c>
      <c r="D22" s="5">
        <f t="shared" si="5"/>
        <v>3645.9999999999991</v>
      </c>
      <c r="E22" s="5">
        <f t="shared" si="5"/>
        <v>1126.0000000000007</v>
      </c>
      <c r="F22" s="5">
        <f t="shared" si="5"/>
        <v>310.00000000000011</v>
      </c>
      <c r="G22" s="5">
        <f t="shared" si="5"/>
        <v>204</v>
      </c>
      <c r="H22" s="5">
        <f t="shared" si="5"/>
        <v>1193</v>
      </c>
      <c r="I22" s="5" t="s">
        <v>102</v>
      </c>
      <c r="J22" s="6">
        <f>SUM(J23:J27)</f>
        <v>1499.0000000000002</v>
      </c>
    </row>
    <row r="23" spans="1:10" ht="15" customHeight="1" x14ac:dyDescent="0.2">
      <c r="A23" s="10" t="s">
        <v>8</v>
      </c>
      <c r="B23" s="7">
        <v>1</v>
      </c>
      <c r="C23" s="7">
        <v>50</v>
      </c>
      <c r="D23" s="7">
        <v>49</v>
      </c>
      <c r="E23" s="7" t="s">
        <v>102</v>
      </c>
      <c r="F23" s="7">
        <v>1</v>
      </c>
      <c r="G23" s="7" t="s">
        <v>102</v>
      </c>
      <c r="H23" s="7" t="s">
        <v>102</v>
      </c>
      <c r="I23" s="7" t="s">
        <v>102</v>
      </c>
      <c r="J23" s="8" t="s">
        <v>102</v>
      </c>
    </row>
    <row r="24" spans="1:10" ht="15" customHeight="1" x14ac:dyDescent="0.2">
      <c r="A24" s="10" t="s">
        <v>9</v>
      </c>
      <c r="B24" s="7">
        <v>35</v>
      </c>
      <c r="C24" s="7">
        <v>1468</v>
      </c>
      <c r="D24" s="7">
        <v>378.99999999999994</v>
      </c>
      <c r="E24" s="7">
        <v>78</v>
      </c>
      <c r="F24" s="7">
        <v>8</v>
      </c>
      <c r="G24" s="7">
        <v>6</v>
      </c>
      <c r="H24" s="7">
        <v>751</v>
      </c>
      <c r="I24" s="7" t="s">
        <v>102</v>
      </c>
      <c r="J24" s="8">
        <v>246</v>
      </c>
    </row>
    <row r="25" spans="1:10" ht="15" customHeight="1" x14ac:dyDescent="0.2">
      <c r="A25" s="10" t="s">
        <v>10</v>
      </c>
      <c r="B25" s="7">
        <v>105</v>
      </c>
      <c r="C25" s="7">
        <v>2267.0000000000005</v>
      </c>
      <c r="D25" s="7">
        <v>1059.9999999999998</v>
      </c>
      <c r="E25" s="7">
        <v>325.00000000000017</v>
      </c>
      <c r="F25" s="7">
        <v>87</v>
      </c>
      <c r="G25" s="7">
        <v>60.999999999999979</v>
      </c>
      <c r="H25" s="7">
        <v>336.99999999999994</v>
      </c>
      <c r="I25" s="7" t="s">
        <v>102</v>
      </c>
      <c r="J25" s="8">
        <v>396.99999999999994</v>
      </c>
    </row>
    <row r="26" spans="1:10" ht="15" customHeight="1" x14ac:dyDescent="0.2">
      <c r="A26" s="10" t="s">
        <v>11</v>
      </c>
      <c r="B26" s="7">
        <v>379</v>
      </c>
      <c r="C26" s="7">
        <v>4162.9999999999991</v>
      </c>
      <c r="D26" s="7">
        <v>2144.9999999999995</v>
      </c>
      <c r="E26" s="7">
        <v>721.00000000000057</v>
      </c>
      <c r="F26" s="7">
        <v>213.00000000000014</v>
      </c>
      <c r="G26" s="7">
        <v>137.00000000000003</v>
      </c>
      <c r="H26" s="7">
        <v>105.00000000000003</v>
      </c>
      <c r="I26" s="7" t="s">
        <v>102</v>
      </c>
      <c r="J26" s="8">
        <v>842.00000000000023</v>
      </c>
    </row>
    <row r="27" spans="1:10" ht="15" customHeight="1" x14ac:dyDescent="0.2">
      <c r="A27" s="10" t="s">
        <v>12</v>
      </c>
      <c r="B27" s="7">
        <v>1</v>
      </c>
      <c r="C27" s="7">
        <v>30</v>
      </c>
      <c r="D27" s="7">
        <v>13</v>
      </c>
      <c r="E27" s="7">
        <v>2</v>
      </c>
      <c r="F27" s="7">
        <v>1</v>
      </c>
      <c r="G27" s="7" t="s">
        <v>102</v>
      </c>
      <c r="H27" s="7" t="s">
        <v>102</v>
      </c>
      <c r="I27" s="7" t="s">
        <v>102</v>
      </c>
      <c r="J27" s="8">
        <v>14</v>
      </c>
    </row>
    <row r="28" spans="1:10" ht="21" customHeight="1" x14ac:dyDescent="0.2">
      <c r="A28" s="9" t="s">
        <v>93</v>
      </c>
      <c r="B28" s="5">
        <f t="shared" ref="B28:H28" si="6">+B29+B36+B43+B50+B55+B61</f>
        <v>3561</v>
      </c>
      <c r="C28" s="5">
        <f t="shared" si="6"/>
        <v>86368.000000000015</v>
      </c>
      <c r="D28" s="5">
        <f t="shared" si="6"/>
        <v>38862</v>
      </c>
      <c r="E28" s="5">
        <f t="shared" si="6"/>
        <v>13621.999999999998</v>
      </c>
      <c r="F28" s="5">
        <f t="shared" si="6"/>
        <v>2099.0000000000005</v>
      </c>
      <c r="G28" s="5">
        <f t="shared" si="6"/>
        <v>1682.9999999999995</v>
      </c>
      <c r="H28" s="5">
        <f t="shared" si="6"/>
        <v>13607</v>
      </c>
      <c r="I28" s="5">
        <f>+I29+I36+I43+I50+I61</f>
        <v>31.999999999999993</v>
      </c>
      <c r="J28" s="6">
        <f>+J29+J36+J43+J50+J55+J61</f>
        <v>16462.999999999996</v>
      </c>
    </row>
    <row r="29" spans="1:10" ht="21" customHeight="1" x14ac:dyDescent="0.2">
      <c r="A29" s="11" t="s">
        <v>18</v>
      </c>
      <c r="B29" s="5">
        <f>SUM(B30:B35)</f>
        <v>338</v>
      </c>
      <c r="C29" s="5">
        <f t="shared" ref="C29" si="7">SUM(C30:C35)</f>
        <v>11395</v>
      </c>
      <c r="D29" s="5">
        <f t="shared" ref="D29" si="8">SUM(D30:D35)</f>
        <v>5592</v>
      </c>
      <c r="E29" s="5">
        <f t="shared" ref="E29" si="9">SUM(E30:E35)</f>
        <v>1939</v>
      </c>
      <c r="F29" s="5">
        <f t="shared" ref="F29" si="10">SUM(F30:F35)</f>
        <v>271.00000000000011</v>
      </c>
      <c r="G29" s="5">
        <f t="shared" ref="G29" si="11">SUM(G30:G35)</f>
        <v>285</v>
      </c>
      <c r="H29" s="5">
        <f t="shared" ref="H29" si="12">SUM(H30:H35)</f>
        <v>1083</v>
      </c>
      <c r="I29" s="5">
        <f t="shared" ref="I29" si="13">SUM(I30:I35)</f>
        <v>1</v>
      </c>
      <c r="J29" s="6">
        <f t="shared" ref="J29" si="14">SUM(J30:J35)</f>
        <v>2224</v>
      </c>
    </row>
    <row r="30" spans="1:10" ht="15" customHeight="1" x14ac:dyDescent="0.2">
      <c r="A30" s="10" t="s">
        <v>8</v>
      </c>
      <c r="B30" s="7">
        <v>23</v>
      </c>
      <c r="C30" s="7">
        <v>2858.0000000000005</v>
      </c>
      <c r="D30" s="7">
        <v>1854.0000000000005</v>
      </c>
      <c r="E30" s="7">
        <v>408.99999999999994</v>
      </c>
      <c r="F30" s="7">
        <v>40.000000000000007</v>
      </c>
      <c r="G30" s="7">
        <v>7.0000000000000018</v>
      </c>
      <c r="H30" s="7">
        <v>40.000000000000007</v>
      </c>
      <c r="I30" s="7" t="s">
        <v>102</v>
      </c>
      <c r="J30" s="8">
        <v>507.99999999999994</v>
      </c>
    </row>
    <row r="31" spans="1:10" ht="15" customHeight="1" x14ac:dyDescent="0.2">
      <c r="A31" s="10" t="s">
        <v>9</v>
      </c>
      <c r="B31" s="7">
        <v>72</v>
      </c>
      <c r="C31" s="7">
        <v>2278</v>
      </c>
      <c r="D31" s="7">
        <v>586.99999999999989</v>
      </c>
      <c r="E31" s="7">
        <v>399.00000000000017</v>
      </c>
      <c r="F31" s="7">
        <v>37.999999999999993</v>
      </c>
      <c r="G31" s="7">
        <v>100.00000000000001</v>
      </c>
      <c r="H31" s="7">
        <v>634.99999999999989</v>
      </c>
      <c r="I31" s="7">
        <v>1</v>
      </c>
      <c r="J31" s="8">
        <v>518</v>
      </c>
    </row>
    <row r="32" spans="1:10" ht="15" customHeight="1" x14ac:dyDescent="0.2">
      <c r="A32" s="10" t="s">
        <v>10</v>
      </c>
      <c r="B32" s="7">
        <v>37</v>
      </c>
      <c r="C32" s="7">
        <v>1472.9999999999998</v>
      </c>
      <c r="D32" s="7">
        <v>642</v>
      </c>
      <c r="E32" s="7">
        <v>215</v>
      </c>
      <c r="F32" s="7">
        <v>32</v>
      </c>
      <c r="G32" s="7">
        <v>81.000000000000014</v>
      </c>
      <c r="H32" s="7">
        <v>252</v>
      </c>
      <c r="I32" s="7" t="s">
        <v>102</v>
      </c>
      <c r="J32" s="8">
        <v>251.00000000000003</v>
      </c>
    </row>
    <row r="33" spans="1:10" ht="15" customHeight="1" x14ac:dyDescent="0.2">
      <c r="A33" s="10" t="s">
        <v>11</v>
      </c>
      <c r="B33" s="7">
        <v>204</v>
      </c>
      <c r="C33" s="7">
        <v>4764.0000000000009</v>
      </c>
      <c r="D33" s="7">
        <v>2508.9999999999991</v>
      </c>
      <c r="E33" s="7">
        <v>913.99999999999989</v>
      </c>
      <c r="F33" s="7">
        <v>161.00000000000011</v>
      </c>
      <c r="G33" s="7">
        <v>97</v>
      </c>
      <c r="H33" s="7">
        <v>156</v>
      </c>
      <c r="I33" s="7" t="s">
        <v>102</v>
      </c>
      <c r="J33" s="8">
        <v>927</v>
      </c>
    </row>
    <row r="34" spans="1:10" ht="15" customHeight="1" x14ac:dyDescent="0.2">
      <c r="A34" s="10" t="s">
        <v>12</v>
      </c>
      <c r="B34" s="7">
        <v>1</v>
      </c>
      <c r="C34" s="7">
        <v>20</v>
      </c>
      <c r="D34" s="7" t="s">
        <v>102</v>
      </c>
      <c r="E34" s="7" t="s">
        <v>102</v>
      </c>
      <c r="F34" s="7" t="s">
        <v>102</v>
      </c>
      <c r="G34" s="7" t="s">
        <v>102</v>
      </c>
      <c r="H34" s="7" t="s">
        <v>102</v>
      </c>
      <c r="I34" s="7" t="s">
        <v>102</v>
      </c>
      <c r="J34" s="8">
        <v>20</v>
      </c>
    </row>
    <row r="35" spans="1:10" ht="15" customHeight="1" x14ac:dyDescent="0.2">
      <c r="A35" s="10" t="s">
        <v>13</v>
      </c>
      <c r="B35" s="7">
        <v>1</v>
      </c>
      <c r="C35" s="7">
        <v>2</v>
      </c>
      <c r="D35" s="7" t="s">
        <v>102</v>
      </c>
      <c r="E35" s="7">
        <v>2</v>
      </c>
      <c r="F35" s="7" t="s">
        <v>102</v>
      </c>
      <c r="G35" s="7" t="s">
        <v>102</v>
      </c>
      <c r="H35" s="7" t="s">
        <v>102</v>
      </c>
      <c r="I35" s="7" t="s">
        <v>102</v>
      </c>
      <c r="J35" s="8" t="s">
        <v>102</v>
      </c>
    </row>
    <row r="36" spans="1:10" ht="21" customHeight="1" x14ac:dyDescent="0.2">
      <c r="A36" s="11" t="s">
        <v>19</v>
      </c>
      <c r="B36" s="5">
        <f>SUM(B37:B42)</f>
        <v>279</v>
      </c>
      <c r="C36" s="5">
        <f t="shared" ref="C36" si="15">SUM(C37:C42)</f>
        <v>7570.0000000000009</v>
      </c>
      <c r="D36" s="5">
        <f t="shared" ref="D36" si="16">SUM(D37:D42)</f>
        <v>3657</v>
      </c>
      <c r="E36" s="5">
        <f t="shared" ref="E36" si="17">SUM(E37:E42)</f>
        <v>1200</v>
      </c>
      <c r="F36" s="5">
        <f t="shared" ref="F36" si="18">SUM(F37:F42)</f>
        <v>187.00000000000003</v>
      </c>
      <c r="G36" s="5">
        <f t="shared" ref="G36" si="19">SUM(G37:G42)</f>
        <v>234.99999999999994</v>
      </c>
      <c r="H36" s="5">
        <f t="shared" ref="H36" si="20">SUM(H37:H42)</f>
        <v>509</v>
      </c>
      <c r="I36" s="5">
        <f t="shared" ref="I36" si="21">SUM(I37:I42)</f>
        <v>1.9999999999999998</v>
      </c>
      <c r="J36" s="6">
        <f t="shared" ref="J36" si="22">SUM(J37:J42)</f>
        <v>1780</v>
      </c>
    </row>
    <row r="37" spans="1:10" ht="15" customHeight="1" x14ac:dyDescent="0.2">
      <c r="A37" s="10" t="s">
        <v>8</v>
      </c>
      <c r="B37" s="7">
        <v>16</v>
      </c>
      <c r="C37" s="7">
        <v>1876</v>
      </c>
      <c r="D37" s="7">
        <v>925</v>
      </c>
      <c r="E37" s="7">
        <v>305</v>
      </c>
      <c r="F37" s="7">
        <v>19</v>
      </c>
      <c r="G37" s="7">
        <v>73</v>
      </c>
      <c r="H37" s="7" t="s">
        <v>102</v>
      </c>
      <c r="I37" s="7" t="s">
        <v>102</v>
      </c>
      <c r="J37" s="8">
        <v>554</v>
      </c>
    </row>
    <row r="38" spans="1:10" ht="15" customHeight="1" x14ac:dyDescent="0.2">
      <c r="A38" s="10" t="s">
        <v>9</v>
      </c>
      <c r="B38" s="7">
        <v>40</v>
      </c>
      <c r="C38" s="7">
        <v>453</v>
      </c>
      <c r="D38" s="7">
        <v>110.99999999999997</v>
      </c>
      <c r="E38" s="7">
        <v>21.999999999999993</v>
      </c>
      <c r="F38" s="7">
        <v>9</v>
      </c>
      <c r="G38" s="7">
        <v>10.999999999999998</v>
      </c>
      <c r="H38" s="7">
        <v>162</v>
      </c>
      <c r="I38" s="7" t="s">
        <v>102</v>
      </c>
      <c r="J38" s="8">
        <v>138</v>
      </c>
    </row>
    <row r="39" spans="1:10" ht="15" customHeight="1" x14ac:dyDescent="0.2">
      <c r="A39" s="10" t="s">
        <v>10</v>
      </c>
      <c r="B39" s="7">
        <v>41</v>
      </c>
      <c r="C39" s="7">
        <v>683.00000000000011</v>
      </c>
      <c r="D39" s="7">
        <v>317</v>
      </c>
      <c r="E39" s="7">
        <v>117.99999999999997</v>
      </c>
      <c r="F39" s="7">
        <v>29.999999999999996</v>
      </c>
      <c r="G39" s="7">
        <v>26</v>
      </c>
      <c r="H39" s="7">
        <v>55</v>
      </c>
      <c r="I39" s="7">
        <v>1.9999999999999998</v>
      </c>
      <c r="J39" s="8">
        <v>135</v>
      </c>
    </row>
    <row r="40" spans="1:10" ht="15" customHeight="1" x14ac:dyDescent="0.2">
      <c r="A40" s="10" t="s">
        <v>11</v>
      </c>
      <c r="B40" s="7">
        <v>175</v>
      </c>
      <c r="C40" s="7">
        <v>4362.0000000000009</v>
      </c>
      <c r="D40" s="7">
        <v>2197</v>
      </c>
      <c r="E40" s="7">
        <v>727.00000000000011</v>
      </c>
      <c r="F40" s="7">
        <v>127.00000000000003</v>
      </c>
      <c r="G40" s="7">
        <v>124.99999999999996</v>
      </c>
      <c r="H40" s="7">
        <v>292</v>
      </c>
      <c r="I40" s="7" t="s">
        <v>102</v>
      </c>
      <c r="J40" s="8">
        <v>894</v>
      </c>
    </row>
    <row r="41" spans="1:10" ht="15" customHeight="1" x14ac:dyDescent="0.2">
      <c r="A41" s="10" t="s">
        <v>12</v>
      </c>
      <c r="B41" s="7">
        <v>2</v>
      </c>
      <c r="C41" s="7">
        <v>187</v>
      </c>
      <c r="D41" s="7">
        <v>105</v>
      </c>
      <c r="E41" s="7">
        <v>28</v>
      </c>
      <c r="F41" s="7">
        <v>2</v>
      </c>
      <c r="G41" s="7" t="s">
        <v>102</v>
      </c>
      <c r="H41" s="7" t="s">
        <v>102</v>
      </c>
      <c r="I41" s="7" t="s">
        <v>102</v>
      </c>
      <c r="J41" s="8">
        <v>52</v>
      </c>
    </row>
    <row r="42" spans="1:10" ht="15" customHeight="1" x14ac:dyDescent="0.2">
      <c r="A42" s="10" t="s">
        <v>13</v>
      </c>
      <c r="B42" s="7">
        <v>5</v>
      </c>
      <c r="C42" s="7">
        <v>9</v>
      </c>
      <c r="D42" s="7">
        <v>2</v>
      </c>
      <c r="E42" s="7" t="s">
        <v>102</v>
      </c>
      <c r="F42" s="7" t="s">
        <v>102</v>
      </c>
      <c r="G42" s="7" t="s">
        <v>102</v>
      </c>
      <c r="H42" s="7" t="s">
        <v>102</v>
      </c>
      <c r="I42" s="7" t="s">
        <v>102</v>
      </c>
      <c r="J42" s="8">
        <v>7</v>
      </c>
    </row>
    <row r="43" spans="1:10" ht="21" customHeight="1" x14ac:dyDescent="0.2">
      <c r="A43" s="11" t="s">
        <v>20</v>
      </c>
      <c r="B43" s="5">
        <f>SUM(B44:B49)</f>
        <v>822</v>
      </c>
      <c r="C43" s="5">
        <f t="shared" ref="C43" si="23">SUM(C44:C49)</f>
        <v>16374.000000000004</v>
      </c>
      <c r="D43" s="5">
        <f t="shared" ref="D43" si="24">SUM(D44:D49)</f>
        <v>7322</v>
      </c>
      <c r="E43" s="5">
        <f t="shared" ref="E43" si="25">SUM(E44:E49)</f>
        <v>2744.0000000000005</v>
      </c>
      <c r="F43" s="5">
        <f t="shared" ref="F43" si="26">SUM(F44:F49)</f>
        <v>456.99999999999994</v>
      </c>
      <c r="G43" s="5">
        <f t="shared" ref="G43" si="27">SUM(G44:G49)</f>
        <v>398.99999999999989</v>
      </c>
      <c r="H43" s="5">
        <f t="shared" ref="H43" si="28">SUM(H44:H49)</f>
        <v>1888</v>
      </c>
      <c r="I43" s="5">
        <f t="shared" ref="I43" si="29">SUM(I44:I49)</f>
        <v>2</v>
      </c>
      <c r="J43" s="6">
        <f t="shared" ref="J43" si="30">SUM(J44:J49)</f>
        <v>3561.9999999999986</v>
      </c>
    </row>
    <row r="44" spans="1:10" ht="15" customHeight="1" x14ac:dyDescent="0.2">
      <c r="A44" s="10" t="s">
        <v>8</v>
      </c>
      <c r="B44" s="7">
        <v>4</v>
      </c>
      <c r="C44" s="7">
        <v>73</v>
      </c>
      <c r="D44" s="7">
        <v>26</v>
      </c>
      <c r="E44" s="7">
        <v>26</v>
      </c>
      <c r="F44" s="7">
        <v>1</v>
      </c>
      <c r="G44" s="7" t="s">
        <v>102</v>
      </c>
      <c r="H44" s="7" t="s">
        <v>102</v>
      </c>
      <c r="I44" s="7" t="s">
        <v>102</v>
      </c>
      <c r="J44" s="8">
        <v>20</v>
      </c>
    </row>
    <row r="45" spans="1:10" ht="15" customHeight="1" x14ac:dyDescent="0.2">
      <c r="A45" s="10" t="s">
        <v>9</v>
      </c>
      <c r="B45" s="7">
        <v>70</v>
      </c>
      <c r="C45" s="7">
        <v>2406</v>
      </c>
      <c r="D45" s="7">
        <v>465.00000000000011</v>
      </c>
      <c r="E45" s="7">
        <v>135.99999999999997</v>
      </c>
      <c r="F45" s="7">
        <v>26.000000000000004</v>
      </c>
      <c r="G45" s="7">
        <v>6.0000000000000009</v>
      </c>
      <c r="H45" s="7">
        <v>1354.9999999999998</v>
      </c>
      <c r="I45" s="7" t="s">
        <v>102</v>
      </c>
      <c r="J45" s="8">
        <v>418</v>
      </c>
    </row>
    <row r="46" spans="1:10" ht="15" customHeight="1" x14ac:dyDescent="0.2">
      <c r="A46" s="10" t="s">
        <v>10</v>
      </c>
      <c r="B46" s="7">
        <v>118</v>
      </c>
      <c r="C46" s="7">
        <v>2549.0000000000005</v>
      </c>
      <c r="D46" s="7">
        <v>1084</v>
      </c>
      <c r="E46" s="7">
        <v>535.00000000000011</v>
      </c>
      <c r="F46" s="7">
        <v>78</v>
      </c>
      <c r="G46" s="7">
        <v>86.000000000000014</v>
      </c>
      <c r="H46" s="7">
        <v>253</v>
      </c>
      <c r="I46" s="7">
        <v>2</v>
      </c>
      <c r="J46" s="8">
        <v>511.00000000000006</v>
      </c>
    </row>
    <row r="47" spans="1:10" ht="15" customHeight="1" x14ac:dyDescent="0.2">
      <c r="A47" s="10" t="s">
        <v>11</v>
      </c>
      <c r="B47" s="7">
        <v>626</v>
      </c>
      <c r="C47" s="7">
        <v>11275.000000000004</v>
      </c>
      <c r="D47" s="7">
        <v>5703</v>
      </c>
      <c r="E47" s="7">
        <v>2038.0000000000002</v>
      </c>
      <c r="F47" s="7">
        <v>349.99999999999994</v>
      </c>
      <c r="G47" s="7">
        <v>305.99999999999989</v>
      </c>
      <c r="H47" s="7">
        <v>276.00000000000011</v>
      </c>
      <c r="I47" s="7" t="s">
        <v>102</v>
      </c>
      <c r="J47" s="8">
        <v>2601.9999999999986</v>
      </c>
    </row>
    <row r="48" spans="1:10" ht="15" customHeight="1" x14ac:dyDescent="0.2">
      <c r="A48" s="10" t="s">
        <v>12</v>
      </c>
      <c r="B48" s="7">
        <v>3</v>
      </c>
      <c r="C48" s="7">
        <v>68</v>
      </c>
      <c r="D48" s="7">
        <v>42</v>
      </c>
      <c r="E48" s="7">
        <v>9</v>
      </c>
      <c r="F48" s="7">
        <v>1</v>
      </c>
      <c r="G48" s="7">
        <v>1</v>
      </c>
      <c r="H48" s="7">
        <v>4</v>
      </c>
      <c r="I48" s="7" t="s">
        <v>102</v>
      </c>
      <c r="J48" s="8">
        <v>11</v>
      </c>
    </row>
    <row r="49" spans="1:10" ht="15" customHeight="1" x14ac:dyDescent="0.2">
      <c r="A49" s="10" t="s">
        <v>13</v>
      </c>
      <c r="B49" s="7">
        <v>1</v>
      </c>
      <c r="C49" s="7">
        <v>3</v>
      </c>
      <c r="D49" s="7">
        <v>2</v>
      </c>
      <c r="E49" s="7" t="s">
        <v>102</v>
      </c>
      <c r="F49" s="7">
        <v>1</v>
      </c>
      <c r="G49" s="7" t="s">
        <v>102</v>
      </c>
      <c r="H49" s="7" t="s">
        <v>102</v>
      </c>
      <c r="I49" s="7" t="s">
        <v>102</v>
      </c>
      <c r="J49" s="8" t="s">
        <v>102</v>
      </c>
    </row>
    <row r="50" spans="1:10" ht="21" customHeight="1" x14ac:dyDescent="0.2">
      <c r="A50" s="11" t="s">
        <v>21</v>
      </c>
      <c r="B50" s="5">
        <f t="shared" ref="B50:J50" si="31">SUM(B51:B54)</f>
        <v>393</v>
      </c>
      <c r="C50" s="5">
        <f t="shared" si="31"/>
        <v>12729.999999999998</v>
      </c>
      <c r="D50" s="5">
        <f t="shared" si="31"/>
        <v>5475.0000000000009</v>
      </c>
      <c r="E50" s="5">
        <f t="shared" si="31"/>
        <v>2040.9999999999998</v>
      </c>
      <c r="F50" s="5">
        <f t="shared" si="31"/>
        <v>244</v>
      </c>
      <c r="G50" s="5">
        <f t="shared" si="31"/>
        <v>114.99999999999999</v>
      </c>
      <c r="H50" s="5">
        <f t="shared" si="31"/>
        <v>2532.9999999999995</v>
      </c>
      <c r="I50" s="5">
        <f t="shared" si="31"/>
        <v>23.999999999999996</v>
      </c>
      <c r="J50" s="6">
        <f t="shared" si="31"/>
        <v>2298</v>
      </c>
    </row>
    <row r="51" spans="1:10" ht="15" customHeight="1" x14ac:dyDescent="0.2">
      <c r="A51" s="10" t="s">
        <v>8</v>
      </c>
      <c r="B51" s="7">
        <v>11</v>
      </c>
      <c r="C51" s="7">
        <v>1393</v>
      </c>
      <c r="D51" s="7">
        <v>701</v>
      </c>
      <c r="E51" s="7">
        <v>413</v>
      </c>
      <c r="F51" s="7">
        <v>12</v>
      </c>
      <c r="G51" s="7">
        <v>3</v>
      </c>
      <c r="H51" s="7" t="s">
        <v>102</v>
      </c>
      <c r="I51" s="7">
        <v>1.0000000000000002</v>
      </c>
      <c r="J51" s="8">
        <v>263</v>
      </c>
    </row>
    <row r="52" spans="1:10" ht="15" customHeight="1" x14ac:dyDescent="0.2">
      <c r="A52" s="10" t="s">
        <v>9</v>
      </c>
      <c r="B52" s="7">
        <v>37</v>
      </c>
      <c r="C52" s="7">
        <v>3906.0000000000005</v>
      </c>
      <c r="D52" s="7">
        <v>923.99999999999977</v>
      </c>
      <c r="E52" s="7">
        <v>206</v>
      </c>
      <c r="F52" s="7">
        <v>5</v>
      </c>
      <c r="G52" s="7">
        <v>3.9999999999999996</v>
      </c>
      <c r="H52" s="7">
        <v>2433.9999999999995</v>
      </c>
      <c r="I52" s="7" t="s">
        <v>102</v>
      </c>
      <c r="J52" s="8">
        <v>333</v>
      </c>
    </row>
    <row r="53" spans="1:10" ht="15" customHeight="1" x14ac:dyDescent="0.2">
      <c r="A53" s="10" t="s">
        <v>10</v>
      </c>
      <c r="B53" s="7">
        <v>30</v>
      </c>
      <c r="C53" s="7">
        <v>932.99999999999989</v>
      </c>
      <c r="D53" s="7">
        <v>413.99999999999989</v>
      </c>
      <c r="E53" s="7">
        <v>286.00000000000006</v>
      </c>
      <c r="F53" s="7">
        <v>14.000000000000002</v>
      </c>
      <c r="G53" s="7">
        <v>21</v>
      </c>
      <c r="H53" s="7">
        <v>23.000000000000004</v>
      </c>
      <c r="I53" s="7">
        <v>7</v>
      </c>
      <c r="J53" s="8">
        <v>168</v>
      </c>
    </row>
    <row r="54" spans="1:10" ht="15" customHeight="1" x14ac:dyDescent="0.2">
      <c r="A54" s="10" t="s">
        <v>11</v>
      </c>
      <c r="B54" s="7">
        <v>315</v>
      </c>
      <c r="C54" s="7">
        <v>6497.9999999999982</v>
      </c>
      <c r="D54" s="7">
        <v>3436.0000000000014</v>
      </c>
      <c r="E54" s="7">
        <v>1135.9999999999998</v>
      </c>
      <c r="F54" s="7">
        <v>213</v>
      </c>
      <c r="G54" s="7">
        <v>86.999999999999986</v>
      </c>
      <c r="H54" s="7">
        <v>76.000000000000014</v>
      </c>
      <c r="I54" s="7">
        <v>15.999999999999996</v>
      </c>
      <c r="J54" s="8">
        <v>1534.0000000000002</v>
      </c>
    </row>
    <row r="55" spans="1:10" ht="21" customHeight="1" x14ac:dyDescent="0.2">
      <c r="A55" s="11" t="s">
        <v>22</v>
      </c>
      <c r="B55" s="5">
        <f t="shared" ref="B55:H55" si="32">SUM(B56:B60)</f>
        <v>224</v>
      </c>
      <c r="C55" s="5">
        <f t="shared" si="32"/>
        <v>3458</v>
      </c>
      <c r="D55" s="5">
        <f t="shared" si="32"/>
        <v>1655.0000000000002</v>
      </c>
      <c r="E55" s="5">
        <f t="shared" si="32"/>
        <v>728.99999999999977</v>
      </c>
      <c r="F55" s="5">
        <f t="shared" si="32"/>
        <v>125.00000000000001</v>
      </c>
      <c r="G55" s="5">
        <f t="shared" si="32"/>
        <v>38</v>
      </c>
      <c r="H55" s="5">
        <f t="shared" si="32"/>
        <v>119</v>
      </c>
      <c r="I55" s="5" t="s">
        <v>102</v>
      </c>
      <c r="J55" s="6">
        <f>SUM(J56:J60)</f>
        <v>792.00000000000011</v>
      </c>
    </row>
    <row r="56" spans="1:10" ht="15" customHeight="1" x14ac:dyDescent="0.2">
      <c r="A56" s="10" t="s">
        <v>8</v>
      </c>
      <c r="B56" s="7">
        <v>3</v>
      </c>
      <c r="C56" s="7">
        <v>449.00000000000006</v>
      </c>
      <c r="D56" s="7">
        <v>180</v>
      </c>
      <c r="E56" s="7">
        <v>131</v>
      </c>
      <c r="F56" s="7">
        <v>9</v>
      </c>
      <c r="G56" s="7">
        <v>2</v>
      </c>
      <c r="H56" s="7">
        <v>32</v>
      </c>
      <c r="I56" s="7" t="s">
        <v>102</v>
      </c>
      <c r="J56" s="8">
        <v>95</v>
      </c>
    </row>
    <row r="57" spans="1:10" ht="15" customHeight="1" x14ac:dyDescent="0.2">
      <c r="A57" s="10" t="s">
        <v>9</v>
      </c>
      <c r="B57" s="7">
        <v>12</v>
      </c>
      <c r="C57" s="7">
        <v>147</v>
      </c>
      <c r="D57" s="7">
        <v>52.999999999999993</v>
      </c>
      <c r="E57" s="7">
        <v>22</v>
      </c>
      <c r="F57" s="7">
        <v>4</v>
      </c>
      <c r="G57" s="7">
        <v>1</v>
      </c>
      <c r="H57" s="7">
        <v>41</v>
      </c>
      <c r="I57" s="7" t="s">
        <v>102</v>
      </c>
      <c r="J57" s="8">
        <v>26</v>
      </c>
    </row>
    <row r="58" spans="1:10" ht="15" customHeight="1" x14ac:dyDescent="0.2">
      <c r="A58" s="10" t="s">
        <v>10</v>
      </c>
      <c r="B58" s="7">
        <v>26</v>
      </c>
      <c r="C58" s="7">
        <v>465.00000000000006</v>
      </c>
      <c r="D58" s="7">
        <v>192</v>
      </c>
      <c r="E58" s="7">
        <v>99</v>
      </c>
      <c r="F58" s="7">
        <v>12.000000000000002</v>
      </c>
      <c r="G58" s="7">
        <v>5</v>
      </c>
      <c r="H58" s="7">
        <v>16</v>
      </c>
      <c r="I58" s="7" t="s">
        <v>102</v>
      </c>
      <c r="J58" s="8">
        <v>141</v>
      </c>
    </row>
    <row r="59" spans="1:10" ht="15" customHeight="1" x14ac:dyDescent="0.2">
      <c r="A59" s="10" t="s">
        <v>11</v>
      </c>
      <c r="B59" s="7">
        <v>182</v>
      </c>
      <c r="C59" s="7">
        <v>2393</v>
      </c>
      <c r="D59" s="7">
        <v>1228.0000000000002</v>
      </c>
      <c r="E59" s="7">
        <v>476.99999999999983</v>
      </c>
      <c r="F59" s="7">
        <v>99.000000000000014</v>
      </c>
      <c r="G59" s="7">
        <v>30.000000000000004</v>
      </c>
      <c r="H59" s="7">
        <v>29.999999999999993</v>
      </c>
      <c r="I59" s="7" t="s">
        <v>102</v>
      </c>
      <c r="J59" s="8">
        <v>529.00000000000011</v>
      </c>
    </row>
    <row r="60" spans="1:10" ht="15" customHeight="1" x14ac:dyDescent="0.2">
      <c r="A60" s="10" t="s">
        <v>13</v>
      </c>
      <c r="B60" s="7">
        <v>1</v>
      </c>
      <c r="C60" s="7">
        <v>4</v>
      </c>
      <c r="D60" s="7">
        <v>2</v>
      </c>
      <c r="E60" s="7" t="s">
        <v>102</v>
      </c>
      <c r="F60" s="7">
        <v>1</v>
      </c>
      <c r="G60" s="7" t="s">
        <v>102</v>
      </c>
      <c r="H60" s="7" t="s">
        <v>102</v>
      </c>
      <c r="I60" s="7" t="s">
        <v>102</v>
      </c>
      <c r="J60" s="8">
        <v>1</v>
      </c>
    </row>
    <row r="61" spans="1:10" ht="21" customHeight="1" x14ac:dyDescent="0.2">
      <c r="A61" s="11" t="s">
        <v>23</v>
      </c>
      <c r="B61" s="5">
        <f>SUM(B62:B67)</f>
        <v>1505</v>
      </c>
      <c r="C61" s="5">
        <f t="shared" ref="C61" si="33">SUM(C62:C67)</f>
        <v>34841.000000000015</v>
      </c>
      <c r="D61" s="5">
        <f t="shared" ref="D61" si="34">SUM(D62:D67)</f>
        <v>15160.999999999996</v>
      </c>
      <c r="E61" s="5">
        <f t="shared" ref="E61" si="35">SUM(E62:E67)</f>
        <v>4968.9999999999982</v>
      </c>
      <c r="F61" s="5">
        <f t="shared" ref="F61" si="36">SUM(F62:F67)</f>
        <v>815.00000000000045</v>
      </c>
      <c r="G61" s="5">
        <f t="shared" ref="G61" si="37">SUM(G62:G67)</f>
        <v>610.99999999999977</v>
      </c>
      <c r="H61" s="5">
        <f t="shared" ref="H61" si="38">SUM(H62:H67)</f>
        <v>7475</v>
      </c>
      <c r="I61" s="5">
        <f t="shared" ref="I61" si="39">SUM(I62:I67)</f>
        <v>2.9999999999999982</v>
      </c>
      <c r="J61" s="6">
        <f t="shared" ref="J61" si="40">SUM(J62:J67)</f>
        <v>5806.9999999999991</v>
      </c>
    </row>
    <row r="62" spans="1:10" ht="15" customHeight="1" x14ac:dyDescent="0.2">
      <c r="A62" s="10" t="s">
        <v>8</v>
      </c>
      <c r="B62" s="7">
        <v>39</v>
      </c>
      <c r="C62" s="7">
        <v>3434.0000000000005</v>
      </c>
      <c r="D62" s="7">
        <v>1434.0000000000002</v>
      </c>
      <c r="E62" s="7">
        <v>1159</v>
      </c>
      <c r="F62" s="7">
        <v>40.000000000000007</v>
      </c>
      <c r="G62" s="7">
        <v>116</v>
      </c>
      <c r="H62" s="7">
        <v>40.000000000000007</v>
      </c>
      <c r="I62" s="7" t="s">
        <v>102</v>
      </c>
      <c r="J62" s="8">
        <v>644.99999999999989</v>
      </c>
    </row>
    <row r="63" spans="1:10" ht="15" customHeight="1" x14ac:dyDescent="0.2">
      <c r="A63" s="10" t="s">
        <v>9</v>
      </c>
      <c r="B63" s="7">
        <v>130</v>
      </c>
      <c r="C63" s="7">
        <v>10174</v>
      </c>
      <c r="D63" s="7">
        <v>2417.9999999999995</v>
      </c>
      <c r="E63" s="7">
        <v>230.00000000000003</v>
      </c>
      <c r="F63" s="7">
        <v>53.000000000000007</v>
      </c>
      <c r="G63" s="7">
        <v>6.9999999999999973</v>
      </c>
      <c r="H63" s="7">
        <v>6692</v>
      </c>
      <c r="I63" s="7" t="s">
        <v>102</v>
      </c>
      <c r="J63" s="8">
        <v>773.99999999999989</v>
      </c>
    </row>
    <row r="64" spans="1:10" ht="15" customHeight="1" x14ac:dyDescent="0.2">
      <c r="A64" s="10" t="s">
        <v>10</v>
      </c>
      <c r="B64" s="7">
        <v>198</v>
      </c>
      <c r="C64" s="7">
        <v>3988.9999999999986</v>
      </c>
      <c r="D64" s="7">
        <v>1898.9999999999998</v>
      </c>
      <c r="E64" s="7">
        <v>616.99999999999989</v>
      </c>
      <c r="F64" s="7">
        <v>116.99999999999996</v>
      </c>
      <c r="G64" s="7">
        <v>53</v>
      </c>
      <c r="H64" s="7">
        <v>339.00000000000006</v>
      </c>
      <c r="I64" s="7" t="s">
        <v>102</v>
      </c>
      <c r="J64" s="8">
        <v>963.99999999999977</v>
      </c>
    </row>
    <row r="65" spans="1:10" ht="15" customHeight="1" x14ac:dyDescent="0.2">
      <c r="A65" s="10" t="s">
        <v>11</v>
      </c>
      <c r="B65" s="7">
        <v>1126</v>
      </c>
      <c r="C65" s="7">
        <v>17061.000000000011</v>
      </c>
      <c r="D65" s="7">
        <v>9322.9999999999964</v>
      </c>
      <c r="E65" s="7">
        <v>2908.9999999999986</v>
      </c>
      <c r="F65" s="7">
        <v>597.00000000000045</v>
      </c>
      <c r="G65" s="7">
        <v>425.99999999999977</v>
      </c>
      <c r="H65" s="7">
        <v>403.00000000000006</v>
      </c>
      <c r="I65" s="7">
        <v>2.9999999999999982</v>
      </c>
      <c r="J65" s="8">
        <v>3399.9999999999995</v>
      </c>
    </row>
    <row r="66" spans="1:10" ht="15" customHeight="1" x14ac:dyDescent="0.2">
      <c r="A66" s="10" t="s">
        <v>12</v>
      </c>
      <c r="B66" s="7">
        <v>4</v>
      </c>
      <c r="C66" s="7">
        <v>172</v>
      </c>
      <c r="D66" s="7">
        <v>84</v>
      </c>
      <c r="E66" s="7">
        <v>52</v>
      </c>
      <c r="F66" s="7">
        <v>8</v>
      </c>
      <c r="G66" s="7">
        <v>8</v>
      </c>
      <c r="H66" s="7" t="s">
        <v>102</v>
      </c>
      <c r="I66" s="7" t="s">
        <v>102</v>
      </c>
      <c r="J66" s="8">
        <v>20</v>
      </c>
    </row>
    <row r="67" spans="1:10" ht="15" customHeight="1" x14ac:dyDescent="0.2">
      <c r="A67" s="10" t="s">
        <v>13</v>
      </c>
      <c r="B67" s="7">
        <v>8</v>
      </c>
      <c r="C67" s="7">
        <v>11</v>
      </c>
      <c r="D67" s="7">
        <v>3</v>
      </c>
      <c r="E67" s="7">
        <v>2</v>
      </c>
      <c r="F67" s="7" t="s">
        <v>102</v>
      </c>
      <c r="G67" s="7">
        <v>1.0000000000000002</v>
      </c>
      <c r="H67" s="7">
        <v>1</v>
      </c>
      <c r="I67" s="7" t="s">
        <v>102</v>
      </c>
      <c r="J67" s="8">
        <v>4</v>
      </c>
    </row>
    <row r="68" spans="1:10" ht="21" customHeight="1" x14ac:dyDescent="0.2">
      <c r="A68" s="9" t="s">
        <v>24</v>
      </c>
      <c r="B68" s="5">
        <f t="shared" ref="B68:H68" si="41">+B69+B76+B82+B86+B92+B96</f>
        <v>2010</v>
      </c>
      <c r="C68" s="5">
        <f t="shared" si="41"/>
        <v>57870.999999999993</v>
      </c>
      <c r="D68" s="5">
        <f t="shared" si="41"/>
        <v>25268</v>
      </c>
      <c r="E68" s="5">
        <f t="shared" si="41"/>
        <v>8921.9999999999982</v>
      </c>
      <c r="F68" s="5">
        <f t="shared" si="41"/>
        <v>1502.0000000000009</v>
      </c>
      <c r="G68" s="5">
        <f t="shared" si="41"/>
        <v>913.00000000000023</v>
      </c>
      <c r="H68" s="5">
        <f t="shared" si="41"/>
        <v>10054</v>
      </c>
      <c r="I68" s="5">
        <f>+I69+I82</f>
        <v>7</v>
      </c>
      <c r="J68" s="6">
        <f>+J69+J76+J82+J86+J92+J96</f>
        <v>11205</v>
      </c>
    </row>
    <row r="69" spans="1:10" ht="15" customHeight="1" x14ac:dyDescent="0.2">
      <c r="A69" s="11" t="s">
        <v>24</v>
      </c>
      <c r="B69" s="5">
        <f>SUM(B70:B75)</f>
        <v>370</v>
      </c>
      <c r="C69" s="5">
        <f t="shared" ref="C69" si="42">SUM(C70:C75)</f>
        <v>11206.999999999998</v>
      </c>
      <c r="D69" s="5">
        <f t="shared" ref="D69" si="43">SUM(D70:D75)</f>
        <v>4806.9999999999991</v>
      </c>
      <c r="E69" s="5">
        <f t="shared" ref="E69" si="44">SUM(E70:E75)</f>
        <v>1677.9999999999998</v>
      </c>
      <c r="F69" s="5">
        <f t="shared" ref="F69" si="45">SUM(F70:F75)</f>
        <v>279</v>
      </c>
      <c r="G69" s="5">
        <f t="shared" ref="G69" si="46">SUM(G70:G75)</f>
        <v>373.00000000000006</v>
      </c>
      <c r="H69" s="5">
        <f t="shared" ref="H69" si="47">SUM(H70:H75)</f>
        <v>1836.0000000000002</v>
      </c>
      <c r="I69" s="5">
        <f t="shared" ref="I69" si="48">SUM(I70:I75)</f>
        <v>6</v>
      </c>
      <c r="J69" s="6">
        <f t="shared" ref="J69" si="49">SUM(J70:J75)</f>
        <v>2228</v>
      </c>
    </row>
    <row r="70" spans="1:10" ht="15" customHeight="1" x14ac:dyDescent="0.2">
      <c r="A70" s="10" t="s">
        <v>8</v>
      </c>
      <c r="B70" s="7">
        <v>9</v>
      </c>
      <c r="C70" s="7">
        <v>220</v>
      </c>
      <c r="D70" s="7">
        <v>88</v>
      </c>
      <c r="E70" s="7">
        <v>40</v>
      </c>
      <c r="F70" s="7">
        <v>2</v>
      </c>
      <c r="G70" s="7" t="s">
        <v>102</v>
      </c>
      <c r="H70" s="7" t="s">
        <v>102</v>
      </c>
      <c r="I70" s="7" t="s">
        <v>102</v>
      </c>
      <c r="J70" s="8">
        <v>90</v>
      </c>
    </row>
    <row r="71" spans="1:10" ht="15" customHeight="1" x14ac:dyDescent="0.2">
      <c r="A71" s="10" t="s">
        <v>9</v>
      </c>
      <c r="B71" s="7">
        <v>63</v>
      </c>
      <c r="C71" s="7">
        <v>3021</v>
      </c>
      <c r="D71" s="7">
        <v>681</v>
      </c>
      <c r="E71" s="7">
        <v>323.99999999999994</v>
      </c>
      <c r="F71" s="7">
        <v>43.000000000000007</v>
      </c>
      <c r="G71" s="7">
        <v>245.00000000000003</v>
      </c>
      <c r="H71" s="7">
        <v>1148.0000000000002</v>
      </c>
      <c r="I71" s="7">
        <v>3</v>
      </c>
      <c r="J71" s="8">
        <v>577</v>
      </c>
    </row>
    <row r="72" spans="1:10" ht="15" customHeight="1" x14ac:dyDescent="0.2">
      <c r="A72" s="10" t="s">
        <v>10</v>
      </c>
      <c r="B72" s="7">
        <v>57</v>
      </c>
      <c r="C72" s="7">
        <v>1675.9999999999998</v>
      </c>
      <c r="D72" s="7">
        <v>638</v>
      </c>
      <c r="E72" s="7">
        <v>321.99999999999994</v>
      </c>
      <c r="F72" s="7">
        <v>39</v>
      </c>
      <c r="G72" s="7">
        <v>23.000000000000004</v>
      </c>
      <c r="H72" s="7">
        <v>395.99999999999994</v>
      </c>
      <c r="I72" s="7">
        <v>3</v>
      </c>
      <c r="J72" s="8">
        <v>254.99999999999994</v>
      </c>
    </row>
    <row r="73" spans="1:10" ht="15" customHeight="1" x14ac:dyDescent="0.2">
      <c r="A73" s="10" t="s">
        <v>11</v>
      </c>
      <c r="B73" s="7">
        <v>236</v>
      </c>
      <c r="C73" s="7">
        <v>5913.9999999999982</v>
      </c>
      <c r="D73" s="7">
        <v>3251.9999999999991</v>
      </c>
      <c r="E73" s="7">
        <v>890.99999999999989</v>
      </c>
      <c r="F73" s="7">
        <v>187.99999999999997</v>
      </c>
      <c r="G73" s="7">
        <v>87</v>
      </c>
      <c r="H73" s="7">
        <v>272</v>
      </c>
      <c r="I73" s="7" t="s">
        <v>102</v>
      </c>
      <c r="J73" s="8">
        <v>1224.0000000000002</v>
      </c>
    </row>
    <row r="74" spans="1:10" ht="15" customHeight="1" x14ac:dyDescent="0.2">
      <c r="A74" s="10" t="s">
        <v>12</v>
      </c>
      <c r="B74" s="7">
        <v>3</v>
      </c>
      <c r="C74" s="7">
        <v>374</v>
      </c>
      <c r="D74" s="7">
        <v>147</v>
      </c>
      <c r="E74" s="7">
        <v>101.00000000000001</v>
      </c>
      <c r="F74" s="7">
        <v>7</v>
      </c>
      <c r="G74" s="7">
        <v>17</v>
      </c>
      <c r="H74" s="7">
        <v>20</v>
      </c>
      <c r="I74" s="7" t="s">
        <v>102</v>
      </c>
      <c r="J74" s="8">
        <v>82</v>
      </c>
    </row>
    <row r="75" spans="1:10" ht="15" customHeight="1" x14ac:dyDescent="0.2">
      <c r="A75" s="10" t="s">
        <v>13</v>
      </c>
      <c r="B75" s="7">
        <v>2</v>
      </c>
      <c r="C75" s="7">
        <v>2</v>
      </c>
      <c r="D75" s="7">
        <v>1</v>
      </c>
      <c r="E75" s="7" t="s">
        <v>102</v>
      </c>
      <c r="F75" s="7" t="s">
        <v>102</v>
      </c>
      <c r="G75" s="7">
        <v>1</v>
      </c>
      <c r="H75" s="7" t="s">
        <v>102</v>
      </c>
      <c r="I75" s="7" t="s">
        <v>102</v>
      </c>
      <c r="J75" s="8" t="s">
        <v>102</v>
      </c>
    </row>
    <row r="76" spans="1:10" ht="21" customHeight="1" x14ac:dyDescent="0.2">
      <c r="A76" s="11" t="s">
        <v>25</v>
      </c>
      <c r="B76" s="5">
        <f t="shared" ref="B76:H76" si="50">SUM(B77:B81)</f>
        <v>461</v>
      </c>
      <c r="C76" s="5">
        <f t="shared" si="50"/>
        <v>12891</v>
      </c>
      <c r="D76" s="5">
        <f t="shared" si="50"/>
        <v>5188</v>
      </c>
      <c r="E76" s="5">
        <f t="shared" si="50"/>
        <v>1771.0000000000005</v>
      </c>
      <c r="F76" s="5">
        <f t="shared" si="50"/>
        <v>322.00000000000017</v>
      </c>
      <c r="G76" s="5">
        <f t="shared" si="50"/>
        <v>181.00000000000003</v>
      </c>
      <c r="H76" s="5">
        <f t="shared" si="50"/>
        <v>3165.9999999999995</v>
      </c>
      <c r="I76" s="5" t="s">
        <v>102</v>
      </c>
      <c r="J76" s="6">
        <f>SUM(J77:J81)</f>
        <v>2263.0000000000009</v>
      </c>
    </row>
    <row r="77" spans="1:10" ht="15" customHeight="1" x14ac:dyDescent="0.2">
      <c r="A77" s="10" t="s">
        <v>8</v>
      </c>
      <c r="B77" s="7">
        <v>2</v>
      </c>
      <c r="C77" s="7">
        <v>55</v>
      </c>
      <c r="D77" s="7">
        <v>19</v>
      </c>
      <c r="E77" s="7">
        <v>18</v>
      </c>
      <c r="F77" s="7">
        <v>2</v>
      </c>
      <c r="G77" s="7">
        <v>1</v>
      </c>
      <c r="H77" s="7" t="s">
        <v>102</v>
      </c>
      <c r="I77" s="7" t="s">
        <v>102</v>
      </c>
      <c r="J77" s="8">
        <v>15</v>
      </c>
    </row>
    <row r="78" spans="1:10" ht="15" customHeight="1" x14ac:dyDescent="0.2">
      <c r="A78" s="10" t="s">
        <v>9</v>
      </c>
      <c r="B78" s="7">
        <v>46</v>
      </c>
      <c r="C78" s="7">
        <v>3499.0000000000005</v>
      </c>
      <c r="D78" s="7">
        <v>610.99999999999989</v>
      </c>
      <c r="E78" s="7">
        <v>220.00000000000003</v>
      </c>
      <c r="F78" s="7">
        <v>19</v>
      </c>
      <c r="G78" s="7">
        <v>19</v>
      </c>
      <c r="H78" s="7">
        <v>2265.9999999999995</v>
      </c>
      <c r="I78" s="7" t="s">
        <v>102</v>
      </c>
      <c r="J78" s="8">
        <v>364</v>
      </c>
    </row>
    <row r="79" spans="1:10" ht="15" customHeight="1" x14ac:dyDescent="0.2">
      <c r="A79" s="10" t="s">
        <v>10</v>
      </c>
      <c r="B79" s="7">
        <v>81</v>
      </c>
      <c r="C79" s="7">
        <v>2639</v>
      </c>
      <c r="D79" s="7">
        <v>1107</v>
      </c>
      <c r="E79" s="7">
        <v>356</v>
      </c>
      <c r="F79" s="7">
        <v>72.999999999999986</v>
      </c>
      <c r="G79" s="7">
        <v>18</v>
      </c>
      <c r="H79" s="7">
        <v>581</v>
      </c>
      <c r="I79" s="7" t="s">
        <v>102</v>
      </c>
      <c r="J79" s="8">
        <v>504</v>
      </c>
    </row>
    <row r="80" spans="1:10" ht="15" customHeight="1" x14ac:dyDescent="0.2">
      <c r="A80" s="10" t="s">
        <v>11</v>
      </c>
      <c r="B80" s="7">
        <v>330</v>
      </c>
      <c r="C80" s="7">
        <v>6381.0000000000009</v>
      </c>
      <c r="D80" s="7">
        <v>3319.9999999999995</v>
      </c>
      <c r="E80" s="7">
        <v>1132.0000000000005</v>
      </c>
      <c r="F80" s="7">
        <v>218.00000000000017</v>
      </c>
      <c r="G80" s="7">
        <v>106.00000000000003</v>
      </c>
      <c r="H80" s="7">
        <v>285.00000000000006</v>
      </c>
      <c r="I80" s="7" t="s">
        <v>102</v>
      </c>
      <c r="J80" s="8">
        <v>1320.0000000000007</v>
      </c>
    </row>
    <row r="81" spans="1:10" ht="15" customHeight="1" x14ac:dyDescent="0.2">
      <c r="A81" s="10" t="s">
        <v>12</v>
      </c>
      <c r="B81" s="7">
        <v>2</v>
      </c>
      <c r="C81" s="7">
        <v>317</v>
      </c>
      <c r="D81" s="7">
        <v>131</v>
      </c>
      <c r="E81" s="7">
        <v>45</v>
      </c>
      <c r="F81" s="7">
        <v>10</v>
      </c>
      <c r="G81" s="7">
        <v>37</v>
      </c>
      <c r="H81" s="7">
        <v>34</v>
      </c>
      <c r="I81" s="7" t="s">
        <v>102</v>
      </c>
      <c r="J81" s="8">
        <v>60</v>
      </c>
    </row>
    <row r="82" spans="1:10" ht="21" customHeight="1" x14ac:dyDescent="0.2">
      <c r="A82" s="11" t="s">
        <v>26</v>
      </c>
      <c r="B82" s="5">
        <f t="shared" ref="B82:J82" si="51">SUM(B83:B85)</f>
        <v>848</v>
      </c>
      <c r="C82" s="5">
        <f t="shared" si="51"/>
        <v>22525.999999999993</v>
      </c>
      <c r="D82" s="5">
        <f t="shared" si="51"/>
        <v>10348.999999999998</v>
      </c>
      <c r="E82" s="5">
        <f t="shared" si="51"/>
        <v>3558.9999999999982</v>
      </c>
      <c r="F82" s="5">
        <f t="shared" si="51"/>
        <v>615.00000000000057</v>
      </c>
      <c r="G82" s="5">
        <f t="shared" si="51"/>
        <v>235.00000000000011</v>
      </c>
      <c r="H82" s="5">
        <f t="shared" si="51"/>
        <v>3050.0000000000005</v>
      </c>
      <c r="I82" s="5">
        <f t="shared" si="51"/>
        <v>1.0000000000000002</v>
      </c>
      <c r="J82" s="6">
        <f t="shared" si="51"/>
        <v>4717</v>
      </c>
    </row>
    <row r="83" spans="1:10" ht="15" customHeight="1" x14ac:dyDescent="0.2">
      <c r="A83" s="10" t="s">
        <v>9</v>
      </c>
      <c r="B83" s="7">
        <v>30</v>
      </c>
      <c r="C83" s="7">
        <v>1352.9999999999998</v>
      </c>
      <c r="D83" s="7">
        <v>287.00000000000006</v>
      </c>
      <c r="E83" s="7">
        <v>28.000000000000007</v>
      </c>
      <c r="F83" s="7">
        <v>13.000000000000002</v>
      </c>
      <c r="G83" s="7">
        <v>1</v>
      </c>
      <c r="H83" s="7">
        <v>826.00000000000011</v>
      </c>
      <c r="I83" s="7" t="s">
        <v>102</v>
      </c>
      <c r="J83" s="8">
        <v>198</v>
      </c>
    </row>
    <row r="84" spans="1:10" ht="15" customHeight="1" x14ac:dyDescent="0.2">
      <c r="A84" s="10" t="s">
        <v>10</v>
      </c>
      <c r="B84" s="7">
        <v>133</v>
      </c>
      <c r="C84" s="7">
        <v>5493.0000000000009</v>
      </c>
      <c r="D84" s="7">
        <v>2015</v>
      </c>
      <c r="E84" s="7">
        <v>737.99999999999977</v>
      </c>
      <c r="F84" s="7">
        <v>101.00000000000001</v>
      </c>
      <c r="G84" s="7">
        <v>54.999999999999979</v>
      </c>
      <c r="H84" s="7">
        <v>1252.0000000000002</v>
      </c>
      <c r="I84" s="7">
        <v>1.0000000000000002</v>
      </c>
      <c r="J84" s="8">
        <v>1331.0000000000002</v>
      </c>
    </row>
    <row r="85" spans="1:10" ht="15" customHeight="1" x14ac:dyDescent="0.2">
      <c r="A85" s="10" t="s">
        <v>11</v>
      </c>
      <c r="B85" s="7">
        <v>685</v>
      </c>
      <c r="C85" s="7">
        <v>15679.999999999993</v>
      </c>
      <c r="D85" s="7">
        <v>8046.9999999999982</v>
      </c>
      <c r="E85" s="7">
        <v>2792.9999999999986</v>
      </c>
      <c r="F85" s="7">
        <v>501.00000000000057</v>
      </c>
      <c r="G85" s="7">
        <v>179.00000000000014</v>
      </c>
      <c r="H85" s="7">
        <v>971.99999999999989</v>
      </c>
      <c r="I85" s="7" t="s">
        <v>102</v>
      </c>
      <c r="J85" s="8">
        <v>3187.9999999999995</v>
      </c>
    </row>
    <row r="86" spans="1:10" ht="21" customHeight="1" x14ac:dyDescent="0.2">
      <c r="A86" s="11" t="s">
        <v>27</v>
      </c>
      <c r="B86" s="5">
        <f t="shared" ref="B86:H86" si="52">SUM(B87:B91)</f>
        <v>113</v>
      </c>
      <c r="C86" s="5">
        <f t="shared" si="52"/>
        <v>5488</v>
      </c>
      <c r="D86" s="5">
        <f t="shared" si="52"/>
        <v>2173</v>
      </c>
      <c r="E86" s="5">
        <f t="shared" si="52"/>
        <v>972</v>
      </c>
      <c r="F86" s="5">
        <f t="shared" si="52"/>
        <v>92</v>
      </c>
      <c r="G86" s="5">
        <f t="shared" si="52"/>
        <v>21.000000000000004</v>
      </c>
      <c r="H86" s="5">
        <f t="shared" si="52"/>
        <v>1152</v>
      </c>
      <c r="I86" s="5" t="s">
        <v>102</v>
      </c>
      <c r="J86" s="6">
        <f>SUM(J87:J91)</f>
        <v>1078</v>
      </c>
    </row>
    <row r="87" spans="1:10" ht="15" customHeight="1" x14ac:dyDescent="0.2">
      <c r="A87" s="10" t="s">
        <v>8</v>
      </c>
      <c r="B87" s="7">
        <v>5</v>
      </c>
      <c r="C87" s="7">
        <v>326</v>
      </c>
      <c r="D87" s="7">
        <v>126</v>
      </c>
      <c r="E87" s="7">
        <v>81</v>
      </c>
      <c r="F87" s="7">
        <v>10</v>
      </c>
      <c r="G87" s="7" t="s">
        <v>102</v>
      </c>
      <c r="H87" s="7" t="s">
        <v>102</v>
      </c>
      <c r="I87" s="7" t="s">
        <v>102</v>
      </c>
      <c r="J87" s="8">
        <v>109</v>
      </c>
    </row>
    <row r="88" spans="1:10" ht="15" customHeight="1" x14ac:dyDescent="0.2">
      <c r="A88" s="10" t="s">
        <v>9</v>
      </c>
      <c r="B88" s="7">
        <v>25</v>
      </c>
      <c r="C88" s="7">
        <v>1705.9999999999998</v>
      </c>
      <c r="D88" s="7">
        <v>277</v>
      </c>
      <c r="E88" s="7">
        <v>231</v>
      </c>
      <c r="F88" s="7">
        <v>13</v>
      </c>
      <c r="G88" s="7">
        <v>6.0000000000000009</v>
      </c>
      <c r="H88" s="7">
        <v>891</v>
      </c>
      <c r="I88" s="7" t="s">
        <v>102</v>
      </c>
      <c r="J88" s="8">
        <v>288</v>
      </c>
    </row>
    <row r="89" spans="1:10" ht="15" customHeight="1" x14ac:dyDescent="0.2">
      <c r="A89" s="10" t="s">
        <v>10</v>
      </c>
      <c r="B89" s="7">
        <v>13</v>
      </c>
      <c r="C89" s="7">
        <v>942.99999999999989</v>
      </c>
      <c r="D89" s="7">
        <v>447</v>
      </c>
      <c r="E89" s="7">
        <v>142</v>
      </c>
      <c r="F89" s="7">
        <v>15.999999999999998</v>
      </c>
      <c r="G89" s="7">
        <v>1.9999999999999998</v>
      </c>
      <c r="H89" s="7">
        <v>148</v>
      </c>
      <c r="I89" s="7" t="s">
        <v>102</v>
      </c>
      <c r="J89" s="8">
        <v>188</v>
      </c>
    </row>
    <row r="90" spans="1:10" ht="15" customHeight="1" x14ac:dyDescent="0.2">
      <c r="A90" s="10" t="s">
        <v>11</v>
      </c>
      <c r="B90" s="7">
        <v>69</v>
      </c>
      <c r="C90" s="7">
        <v>2510</v>
      </c>
      <c r="D90" s="7">
        <v>1321.0000000000002</v>
      </c>
      <c r="E90" s="7">
        <v>518</v>
      </c>
      <c r="F90" s="7">
        <v>53.000000000000007</v>
      </c>
      <c r="G90" s="7">
        <v>13.000000000000004</v>
      </c>
      <c r="H90" s="7">
        <v>113.00000000000001</v>
      </c>
      <c r="I90" s="7" t="s">
        <v>102</v>
      </c>
      <c r="J90" s="8">
        <v>492.00000000000006</v>
      </c>
    </row>
    <row r="91" spans="1:10" ht="15" customHeight="1" x14ac:dyDescent="0.2">
      <c r="A91" s="10" t="s">
        <v>13</v>
      </c>
      <c r="B91" s="7">
        <v>1</v>
      </c>
      <c r="C91" s="7">
        <v>3</v>
      </c>
      <c r="D91" s="7">
        <v>2</v>
      </c>
      <c r="E91" s="7" t="s">
        <v>102</v>
      </c>
      <c r="F91" s="7" t="s">
        <v>102</v>
      </c>
      <c r="G91" s="7" t="s">
        <v>102</v>
      </c>
      <c r="H91" s="7" t="s">
        <v>102</v>
      </c>
      <c r="I91" s="7" t="s">
        <v>102</v>
      </c>
      <c r="J91" s="8">
        <v>1</v>
      </c>
    </row>
    <row r="92" spans="1:10" ht="21" customHeight="1" x14ac:dyDescent="0.2">
      <c r="A92" s="11" t="s">
        <v>28</v>
      </c>
      <c r="B92" s="5">
        <f t="shared" ref="B92:H92" si="53">SUM(B93:B95)</f>
        <v>96</v>
      </c>
      <c r="C92" s="5">
        <f t="shared" si="53"/>
        <v>4192</v>
      </c>
      <c r="D92" s="5">
        <f t="shared" si="53"/>
        <v>1939</v>
      </c>
      <c r="E92" s="5">
        <f t="shared" si="53"/>
        <v>703</v>
      </c>
      <c r="F92" s="5">
        <f t="shared" si="53"/>
        <v>109.00000000000001</v>
      </c>
      <c r="G92" s="5">
        <f t="shared" si="53"/>
        <v>87</v>
      </c>
      <c r="H92" s="5">
        <f t="shared" si="53"/>
        <v>769</v>
      </c>
      <c r="I92" s="5" t="s">
        <v>102</v>
      </c>
      <c r="J92" s="6">
        <f>SUM(J93:J95)</f>
        <v>585</v>
      </c>
    </row>
    <row r="93" spans="1:10" ht="15" customHeight="1" x14ac:dyDescent="0.2">
      <c r="A93" s="10" t="s">
        <v>9</v>
      </c>
      <c r="B93" s="7">
        <v>14</v>
      </c>
      <c r="C93" s="7">
        <v>961</v>
      </c>
      <c r="D93" s="7">
        <v>302</v>
      </c>
      <c r="E93" s="7">
        <v>118</v>
      </c>
      <c r="F93" s="7">
        <v>11.000000000000002</v>
      </c>
      <c r="G93" s="7">
        <v>15</v>
      </c>
      <c r="H93" s="7">
        <v>443.99999999999994</v>
      </c>
      <c r="I93" s="7" t="s">
        <v>102</v>
      </c>
      <c r="J93" s="8">
        <v>71</v>
      </c>
    </row>
    <row r="94" spans="1:10" ht="15" customHeight="1" x14ac:dyDescent="0.2">
      <c r="A94" s="10" t="s">
        <v>10</v>
      </c>
      <c r="B94" s="7">
        <v>23</v>
      </c>
      <c r="C94" s="7">
        <v>1484</v>
      </c>
      <c r="D94" s="7">
        <v>670</v>
      </c>
      <c r="E94" s="7">
        <v>218.99999999999997</v>
      </c>
      <c r="F94" s="7">
        <v>45</v>
      </c>
      <c r="G94" s="7">
        <v>61.000000000000007</v>
      </c>
      <c r="H94" s="7">
        <v>260.00000000000006</v>
      </c>
      <c r="I94" s="7" t="s">
        <v>102</v>
      </c>
      <c r="J94" s="8">
        <v>228.99999999999997</v>
      </c>
    </row>
    <row r="95" spans="1:10" ht="15" customHeight="1" x14ac:dyDescent="0.2">
      <c r="A95" s="10" t="s">
        <v>11</v>
      </c>
      <c r="B95" s="7">
        <v>59</v>
      </c>
      <c r="C95" s="7">
        <v>1747.0000000000002</v>
      </c>
      <c r="D95" s="7">
        <v>967.00000000000011</v>
      </c>
      <c r="E95" s="7">
        <v>366</v>
      </c>
      <c r="F95" s="7">
        <v>53.000000000000014</v>
      </c>
      <c r="G95" s="7">
        <v>11.000000000000005</v>
      </c>
      <c r="H95" s="7">
        <v>65</v>
      </c>
      <c r="I95" s="7" t="s">
        <v>102</v>
      </c>
      <c r="J95" s="8">
        <v>285</v>
      </c>
    </row>
    <row r="96" spans="1:10" ht="21" customHeight="1" x14ac:dyDescent="0.2">
      <c r="A96" s="11" t="s">
        <v>29</v>
      </c>
      <c r="B96" s="5">
        <f t="shared" ref="B96:H96" si="54">SUM(B97:B99)</f>
        <v>122</v>
      </c>
      <c r="C96" s="5">
        <f t="shared" si="54"/>
        <v>1567</v>
      </c>
      <c r="D96" s="5">
        <f t="shared" si="54"/>
        <v>812</v>
      </c>
      <c r="E96" s="5">
        <f t="shared" si="54"/>
        <v>239.00000000000003</v>
      </c>
      <c r="F96" s="5">
        <f t="shared" si="54"/>
        <v>85</v>
      </c>
      <c r="G96" s="5">
        <f t="shared" si="54"/>
        <v>16.000000000000004</v>
      </c>
      <c r="H96" s="5">
        <f t="shared" si="54"/>
        <v>81</v>
      </c>
      <c r="I96" s="5" t="s">
        <v>102</v>
      </c>
      <c r="J96" s="6">
        <f>SUM(J97:J99)</f>
        <v>333.99999999999989</v>
      </c>
    </row>
    <row r="97" spans="1:10" ht="15" customHeight="1" x14ac:dyDescent="0.2">
      <c r="A97" s="10" t="s">
        <v>9</v>
      </c>
      <c r="B97" s="7">
        <v>3</v>
      </c>
      <c r="C97" s="7">
        <v>39</v>
      </c>
      <c r="D97" s="7">
        <v>1</v>
      </c>
      <c r="E97" s="7" t="s">
        <v>102</v>
      </c>
      <c r="F97" s="7" t="s">
        <v>102</v>
      </c>
      <c r="G97" s="7" t="s">
        <v>102</v>
      </c>
      <c r="H97" s="7">
        <v>22</v>
      </c>
      <c r="I97" s="7" t="s">
        <v>102</v>
      </c>
      <c r="J97" s="8">
        <v>16</v>
      </c>
    </row>
    <row r="98" spans="1:10" ht="15" customHeight="1" x14ac:dyDescent="0.2">
      <c r="A98" s="10" t="s">
        <v>10</v>
      </c>
      <c r="B98" s="7">
        <v>41</v>
      </c>
      <c r="C98" s="7">
        <v>624</v>
      </c>
      <c r="D98" s="7">
        <v>303</v>
      </c>
      <c r="E98" s="7">
        <v>94.000000000000028</v>
      </c>
      <c r="F98" s="7">
        <v>23.999999999999993</v>
      </c>
      <c r="G98" s="7">
        <v>7.0000000000000009</v>
      </c>
      <c r="H98" s="7">
        <v>33</v>
      </c>
      <c r="I98" s="7" t="s">
        <v>102</v>
      </c>
      <c r="J98" s="8">
        <v>162.99999999999997</v>
      </c>
    </row>
    <row r="99" spans="1:10" ht="15" customHeight="1" x14ac:dyDescent="0.2">
      <c r="A99" s="10" t="s">
        <v>11</v>
      </c>
      <c r="B99" s="7">
        <v>78</v>
      </c>
      <c r="C99" s="7">
        <v>903.99999999999989</v>
      </c>
      <c r="D99" s="7">
        <v>508</v>
      </c>
      <c r="E99" s="7">
        <v>145</v>
      </c>
      <c r="F99" s="7">
        <v>61.000000000000014</v>
      </c>
      <c r="G99" s="7">
        <v>9.0000000000000036</v>
      </c>
      <c r="H99" s="7">
        <v>26</v>
      </c>
      <c r="I99" s="7" t="s">
        <v>102</v>
      </c>
      <c r="J99" s="8">
        <v>154.99999999999994</v>
      </c>
    </row>
    <row r="100" spans="1:10" ht="21" customHeight="1" x14ac:dyDescent="0.2">
      <c r="A100" s="9" t="s">
        <v>94</v>
      </c>
      <c r="B100" s="5">
        <f t="shared" ref="B100:H100" si="55">+B101+B107+B112+B117+B122+B128+B134+B139+B146+B152+B158+B165+B171+B177</f>
        <v>5408</v>
      </c>
      <c r="C100" s="5">
        <f t="shared" si="55"/>
        <v>277678</v>
      </c>
      <c r="D100" s="5">
        <f t="shared" si="55"/>
        <v>128358</v>
      </c>
      <c r="E100" s="5">
        <f t="shared" si="55"/>
        <v>40425</v>
      </c>
      <c r="F100" s="5">
        <f t="shared" si="55"/>
        <v>4864</v>
      </c>
      <c r="G100" s="5">
        <f t="shared" si="55"/>
        <v>4396</v>
      </c>
      <c r="H100" s="5">
        <f t="shared" si="55"/>
        <v>42340</v>
      </c>
      <c r="I100" s="5">
        <f>+I112+I117+I122+I134+I139+I165</f>
        <v>23</v>
      </c>
      <c r="J100" s="6">
        <f>+J101+J107+J112+J117+J122+J128+J134+J139+J146+J152+J158+J165+J171+J177</f>
        <v>57272</v>
      </c>
    </row>
    <row r="101" spans="1:10" ht="21" customHeight="1" x14ac:dyDescent="0.2">
      <c r="A101" s="11" t="s">
        <v>30</v>
      </c>
      <c r="B101" s="5">
        <f t="shared" ref="B101:H101" si="56">SUM(B102:B106)</f>
        <v>243</v>
      </c>
      <c r="C101" s="5">
        <f t="shared" si="56"/>
        <v>18708</v>
      </c>
      <c r="D101" s="5">
        <f t="shared" si="56"/>
        <v>8997</v>
      </c>
      <c r="E101" s="5">
        <f t="shared" si="56"/>
        <v>2910</v>
      </c>
      <c r="F101" s="5">
        <f t="shared" si="56"/>
        <v>331</v>
      </c>
      <c r="G101" s="5">
        <f t="shared" si="56"/>
        <v>361</v>
      </c>
      <c r="H101" s="5">
        <f t="shared" si="56"/>
        <v>1615</v>
      </c>
      <c r="I101" s="5" t="s">
        <v>102</v>
      </c>
      <c r="J101" s="6">
        <f>SUM(J102:J106)</f>
        <v>4494</v>
      </c>
    </row>
    <row r="102" spans="1:10" ht="15" customHeight="1" x14ac:dyDescent="0.2">
      <c r="A102" s="10" t="s">
        <v>8</v>
      </c>
      <c r="B102" s="7">
        <v>23</v>
      </c>
      <c r="C102" s="7">
        <v>1611</v>
      </c>
      <c r="D102" s="7">
        <v>819</v>
      </c>
      <c r="E102" s="7">
        <v>266</v>
      </c>
      <c r="F102" s="7">
        <v>43.000000000000007</v>
      </c>
      <c r="G102" s="7">
        <v>5.0000000000000009</v>
      </c>
      <c r="H102" s="7">
        <v>62</v>
      </c>
      <c r="I102" s="7" t="s">
        <v>102</v>
      </c>
      <c r="J102" s="8">
        <v>415.99999999999994</v>
      </c>
    </row>
    <row r="103" spans="1:10" ht="15" customHeight="1" x14ac:dyDescent="0.2">
      <c r="A103" s="10" t="s">
        <v>9</v>
      </c>
      <c r="B103" s="7">
        <v>35</v>
      </c>
      <c r="C103" s="7">
        <v>2708</v>
      </c>
      <c r="D103" s="7">
        <v>834.99999999999989</v>
      </c>
      <c r="E103" s="7">
        <v>196</v>
      </c>
      <c r="F103" s="7">
        <v>38.000000000000007</v>
      </c>
      <c r="G103" s="7">
        <v>8</v>
      </c>
      <c r="H103" s="7">
        <v>990.00000000000011</v>
      </c>
      <c r="I103" s="7" t="s">
        <v>102</v>
      </c>
      <c r="J103" s="8">
        <v>641</v>
      </c>
    </row>
    <row r="104" spans="1:10" ht="15" customHeight="1" x14ac:dyDescent="0.2">
      <c r="A104" s="10" t="s">
        <v>10</v>
      </c>
      <c r="B104" s="7">
        <v>42</v>
      </c>
      <c r="C104" s="7">
        <v>4009</v>
      </c>
      <c r="D104" s="7">
        <v>2000.9999999999998</v>
      </c>
      <c r="E104" s="7">
        <v>625.99999999999989</v>
      </c>
      <c r="F104" s="7">
        <v>75</v>
      </c>
      <c r="G104" s="7">
        <v>28.000000000000004</v>
      </c>
      <c r="H104" s="7">
        <v>314</v>
      </c>
      <c r="I104" s="7" t="s">
        <v>102</v>
      </c>
      <c r="J104" s="8">
        <v>964.99999999999989</v>
      </c>
    </row>
    <row r="105" spans="1:10" ht="15" customHeight="1" x14ac:dyDescent="0.2">
      <c r="A105" s="10" t="s">
        <v>11</v>
      </c>
      <c r="B105" s="7">
        <v>141</v>
      </c>
      <c r="C105" s="7">
        <v>9068</v>
      </c>
      <c r="D105" s="7">
        <v>4789</v>
      </c>
      <c r="E105" s="7">
        <v>1561</v>
      </c>
      <c r="F105" s="7">
        <v>163.00000000000003</v>
      </c>
      <c r="G105" s="7">
        <v>133</v>
      </c>
      <c r="H105" s="7">
        <v>235.99999999999997</v>
      </c>
      <c r="I105" s="7" t="s">
        <v>102</v>
      </c>
      <c r="J105" s="8">
        <v>2186.0000000000005</v>
      </c>
    </row>
    <row r="106" spans="1:10" ht="15" customHeight="1" x14ac:dyDescent="0.2">
      <c r="A106" s="10" t="s">
        <v>12</v>
      </c>
      <c r="B106" s="7">
        <v>2</v>
      </c>
      <c r="C106" s="7">
        <v>1312</v>
      </c>
      <c r="D106" s="7">
        <v>553</v>
      </c>
      <c r="E106" s="7">
        <v>261</v>
      </c>
      <c r="F106" s="7">
        <v>12</v>
      </c>
      <c r="G106" s="7">
        <v>187</v>
      </c>
      <c r="H106" s="7">
        <v>13</v>
      </c>
      <c r="I106" s="7" t="s">
        <v>102</v>
      </c>
      <c r="J106" s="8">
        <v>286</v>
      </c>
    </row>
    <row r="107" spans="1:10" ht="21" customHeight="1" x14ac:dyDescent="0.2">
      <c r="A107" s="11" t="s">
        <v>31</v>
      </c>
      <c r="B107" s="5">
        <f t="shared" ref="B107:H107" si="57">SUM(B108:B111)</f>
        <v>423</v>
      </c>
      <c r="C107" s="5">
        <f t="shared" si="57"/>
        <v>16826</v>
      </c>
      <c r="D107" s="5">
        <f t="shared" si="57"/>
        <v>8077</v>
      </c>
      <c r="E107" s="5">
        <f t="shared" si="57"/>
        <v>2752</v>
      </c>
      <c r="F107" s="5">
        <f t="shared" si="57"/>
        <v>370</v>
      </c>
      <c r="G107" s="5">
        <f t="shared" si="57"/>
        <v>205</v>
      </c>
      <c r="H107" s="5">
        <f t="shared" si="57"/>
        <v>1886</v>
      </c>
      <c r="I107" s="5" t="s">
        <v>102</v>
      </c>
      <c r="J107" s="6">
        <f>SUM(J108:J111)</f>
        <v>3536.0000000000005</v>
      </c>
    </row>
    <row r="108" spans="1:10" ht="15" customHeight="1" x14ac:dyDescent="0.2">
      <c r="A108" s="10" t="s">
        <v>8</v>
      </c>
      <c r="B108" s="7">
        <v>11</v>
      </c>
      <c r="C108" s="7">
        <v>369.99999999999994</v>
      </c>
      <c r="D108" s="7">
        <v>206</v>
      </c>
      <c r="E108" s="7">
        <v>105.00000000000001</v>
      </c>
      <c r="F108" s="7">
        <v>10</v>
      </c>
      <c r="G108" s="7">
        <v>1.0000000000000002</v>
      </c>
      <c r="H108" s="7" t="s">
        <v>102</v>
      </c>
      <c r="I108" s="7" t="s">
        <v>102</v>
      </c>
      <c r="J108" s="8">
        <v>48</v>
      </c>
    </row>
    <row r="109" spans="1:10" ht="15" customHeight="1" x14ac:dyDescent="0.2">
      <c r="A109" s="10" t="s">
        <v>9</v>
      </c>
      <c r="B109" s="7">
        <v>42</v>
      </c>
      <c r="C109" s="7">
        <v>1505</v>
      </c>
      <c r="D109" s="7">
        <v>348.00000000000006</v>
      </c>
      <c r="E109" s="7">
        <v>28.999999999999996</v>
      </c>
      <c r="F109" s="7">
        <v>4</v>
      </c>
      <c r="G109" s="7">
        <v>8</v>
      </c>
      <c r="H109" s="7">
        <v>843.00000000000011</v>
      </c>
      <c r="I109" s="7" t="s">
        <v>102</v>
      </c>
      <c r="J109" s="8">
        <v>273</v>
      </c>
    </row>
    <row r="110" spans="1:10" ht="15" customHeight="1" x14ac:dyDescent="0.2">
      <c r="A110" s="10" t="s">
        <v>10</v>
      </c>
      <c r="B110" s="7">
        <v>110</v>
      </c>
      <c r="C110" s="7">
        <v>5141.0000000000009</v>
      </c>
      <c r="D110" s="7">
        <v>2229.0000000000005</v>
      </c>
      <c r="E110" s="7">
        <v>978</v>
      </c>
      <c r="F110" s="7">
        <v>111.99999999999999</v>
      </c>
      <c r="G110" s="7">
        <v>59.999999999999986</v>
      </c>
      <c r="H110" s="7">
        <v>679</v>
      </c>
      <c r="I110" s="7" t="s">
        <v>102</v>
      </c>
      <c r="J110" s="8">
        <v>1083</v>
      </c>
    </row>
    <row r="111" spans="1:10" ht="15" customHeight="1" x14ac:dyDescent="0.2">
      <c r="A111" s="10" t="s">
        <v>11</v>
      </c>
      <c r="B111" s="7">
        <v>260</v>
      </c>
      <c r="C111" s="7">
        <v>9810</v>
      </c>
      <c r="D111" s="7">
        <v>5293.9999999999991</v>
      </c>
      <c r="E111" s="7">
        <v>1639.9999999999998</v>
      </c>
      <c r="F111" s="7">
        <v>244</v>
      </c>
      <c r="G111" s="7">
        <v>136</v>
      </c>
      <c r="H111" s="7">
        <v>363.99999999999989</v>
      </c>
      <c r="I111" s="7" t="s">
        <v>102</v>
      </c>
      <c r="J111" s="8">
        <v>2132.0000000000005</v>
      </c>
    </row>
    <row r="112" spans="1:10" ht="21" customHeight="1" x14ac:dyDescent="0.2">
      <c r="A112" s="11" t="s">
        <v>32</v>
      </c>
      <c r="B112" s="5">
        <f t="shared" ref="B112:J112" si="58">SUM(B113:B116)</f>
        <v>375</v>
      </c>
      <c r="C112" s="5">
        <f t="shared" si="58"/>
        <v>15769.000000000002</v>
      </c>
      <c r="D112" s="5">
        <f t="shared" si="58"/>
        <v>7748.0000000000009</v>
      </c>
      <c r="E112" s="5">
        <f t="shared" si="58"/>
        <v>2287</v>
      </c>
      <c r="F112" s="5">
        <f t="shared" si="58"/>
        <v>231.99999999999997</v>
      </c>
      <c r="G112" s="5">
        <f t="shared" si="58"/>
        <v>136</v>
      </c>
      <c r="H112" s="5">
        <f t="shared" si="58"/>
        <v>2497.9999999999995</v>
      </c>
      <c r="I112" s="5">
        <f t="shared" si="58"/>
        <v>2.0000000000000004</v>
      </c>
      <c r="J112" s="6">
        <f t="shared" si="58"/>
        <v>2866</v>
      </c>
    </row>
    <row r="113" spans="1:10" ht="15" customHeight="1" x14ac:dyDescent="0.2">
      <c r="A113" s="10" t="s">
        <v>8</v>
      </c>
      <c r="B113" s="7">
        <v>82</v>
      </c>
      <c r="C113" s="7">
        <v>6330.0000000000018</v>
      </c>
      <c r="D113" s="7">
        <v>3907</v>
      </c>
      <c r="E113" s="7">
        <v>1125</v>
      </c>
      <c r="F113" s="7">
        <v>81.999999999999986</v>
      </c>
      <c r="G113" s="7">
        <v>38</v>
      </c>
      <c r="H113" s="7">
        <v>172</v>
      </c>
      <c r="I113" s="7" t="s">
        <v>102</v>
      </c>
      <c r="J113" s="8">
        <v>1006.0000000000002</v>
      </c>
    </row>
    <row r="114" spans="1:10" ht="15" customHeight="1" x14ac:dyDescent="0.2">
      <c r="A114" s="10" t="s">
        <v>9</v>
      </c>
      <c r="B114" s="7">
        <v>97</v>
      </c>
      <c r="C114" s="7">
        <v>2575</v>
      </c>
      <c r="D114" s="7">
        <v>414.99999999999983</v>
      </c>
      <c r="E114" s="7">
        <v>37</v>
      </c>
      <c r="F114" s="7">
        <v>13</v>
      </c>
      <c r="G114" s="7">
        <v>8.0000000000000018</v>
      </c>
      <c r="H114" s="7">
        <v>1674.9999999999995</v>
      </c>
      <c r="I114" s="7" t="s">
        <v>102</v>
      </c>
      <c r="J114" s="8">
        <v>427.00000000000006</v>
      </c>
    </row>
    <row r="115" spans="1:10" ht="15" customHeight="1" x14ac:dyDescent="0.2">
      <c r="A115" s="10" t="s">
        <v>10</v>
      </c>
      <c r="B115" s="7">
        <v>76</v>
      </c>
      <c r="C115" s="7">
        <v>2656</v>
      </c>
      <c r="D115" s="7">
        <v>1395.0000000000007</v>
      </c>
      <c r="E115" s="7">
        <v>431.99999999999989</v>
      </c>
      <c r="F115" s="7">
        <v>52.999999999999986</v>
      </c>
      <c r="G115" s="7">
        <v>34</v>
      </c>
      <c r="H115" s="7">
        <v>265.99999999999994</v>
      </c>
      <c r="I115" s="7" t="s">
        <v>102</v>
      </c>
      <c r="J115" s="8">
        <v>475.99999999999994</v>
      </c>
    </row>
    <row r="116" spans="1:10" ht="15" customHeight="1" x14ac:dyDescent="0.2">
      <c r="A116" s="10" t="s">
        <v>11</v>
      </c>
      <c r="B116" s="7">
        <v>120</v>
      </c>
      <c r="C116" s="7">
        <v>4208</v>
      </c>
      <c r="D116" s="7">
        <v>2031</v>
      </c>
      <c r="E116" s="7">
        <v>692.99999999999989</v>
      </c>
      <c r="F116" s="7">
        <v>84</v>
      </c>
      <c r="G116" s="7">
        <v>56.000000000000007</v>
      </c>
      <c r="H116" s="7">
        <v>385</v>
      </c>
      <c r="I116" s="7">
        <v>2.0000000000000004</v>
      </c>
      <c r="J116" s="8">
        <v>957</v>
      </c>
    </row>
    <row r="117" spans="1:10" ht="21" customHeight="1" x14ac:dyDescent="0.2">
      <c r="A117" s="11" t="s">
        <v>33</v>
      </c>
      <c r="B117" s="5">
        <f t="shared" ref="B117:J117" si="59">SUM(B118:B121)</f>
        <v>190</v>
      </c>
      <c r="C117" s="5">
        <f t="shared" si="59"/>
        <v>7791</v>
      </c>
      <c r="D117" s="5">
        <f t="shared" si="59"/>
        <v>3297.9999999999991</v>
      </c>
      <c r="E117" s="5">
        <f t="shared" si="59"/>
        <v>1466.0000000000002</v>
      </c>
      <c r="F117" s="5">
        <f t="shared" si="59"/>
        <v>116.99999999999999</v>
      </c>
      <c r="G117" s="5">
        <f t="shared" si="59"/>
        <v>302.00000000000011</v>
      </c>
      <c r="H117" s="5">
        <f t="shared" si="59"/>
        <v>942</v>
      </c>
      <c r="I117" s="5">
        <f t="shared" si="59"/>
        <v>5</v>
      </c>
      <c r="J117" s="6">
        <f t="shared" si="59"/>
        <v>1661</v>
      </c>
    </row>
    <row r="118" spans="1:10" ht="15" customHeight="1" x14ac:dyDescent="0.2">
      <c r="A118" s="10" t="s">
        <v>8</v>
      </c>
      <c r="B118" s="7">
        <v>9</v>
      </c>
      <c r="C118" s="7">
        <v>1992</v>
      </c>
      <c r="D118" s="7">
        <v>887</v>
      </c>
      <c r="E118" s="7">
        <v>507</v>
      </c>
      <c r="F118" s="7">
        <v>6</v>
      </c>
      <c r="G118" s="7">
        <v>7</v>
      </c>
      <c r="H118" s="7" t="s">
        <v>102</v>
      </c>
      <c r="I118" s="7" t="s">
        <v>102</v>
      </c>
      <c r="J118" s="8">
        <v>585</v>
      </c>
    </row>
    <row r="119" spans="1:10" ht="15" customHeight="1" x14ac:dyDescent="0.2">
      <c r="A119" s="10" t="s">
        <v>9</v>
      </c>
      <c r="B119" s="7">
        <v>49</v>
      </c>
      <c r="C119" s="7">
        <v>1287</v>
      </c>
      <c r="D119" s="7">
        <v>283.00000000000006</v>
      </c>
      <c r="E119" s="7">
        <v>86</v>
      </c>
      <c r="F119" s="7">
        <v>13.000000000000004</v>
      </c>
      <c r="G119" s="7">
        <v>0.99999999999999989</v>
      </c>
      <c r="H119" s="7">
        <v>718</v>
      </c>
      <c r="I119" s="7" t="s">
        <v>102</v>
      </c>
      <c r="J119" s="8">
        <v>186.00000000000003</v>
      </c>
    </row>
    <row r="120" spans="1:10" ht="15" customHeight="1" x14ac:dyDescent="0.2">
      <c r="A120" s="10" t="s">
        <v>10</v>
      </c>
      <c r="B120" s="7">
        <v>26</v>
      </c>
      <c r="C120" s="7">
        <v>686</v>
      </c>
      <c r="D120" s="7">
        <v>351</v>
      </c>
      <c r="E120" s="7">
        <v>134</v>
      </c>
      <c r="F120" s="7">
        <v>22</v>
      </c>
      <c r="G120" s="7">
        <v>9.0000000000000018</v>
      </c>
      <c r="H120" s="7">
        <v>43</v>
      </c>
      <c r="I120" s="7">
        <v>5</v>
      </c>
      <c r="J120" s="8">
        <v>122</v>
      </c>
    </row>
    <row r="121" spans="1:10" ht="15" customHeight="1" x14ac:dyDescent="0.2">
      <c r="A121" s="10" t="s">
        <v>11</v>
      </c>
      <c r="B121" s="7">
        <v>106</v>
      </c>
      <c r="C121" s="7">
        <v>3825.9999999999995</v>
      </c>
      <c r="D121" s="7">
        <v>1776.9999999999991</v>
      </c>
      <c r="E121" s="7">
        <v>739.00000000000023</v>
      </c>
      <c r="F121" s="7">
        <v>75.999999999999986</v>
      </c>
      <c r="G121" s="7">
        <v>285.00000000000011</v>
      </c>
      <c r="H121" s="7">
        <v>181.00000000000003</v>
      </c>
      <c r="I121" s="7" t="s">
        <v>102</v>
      </c>
      <c r="J121" s="8">
        <v>768.00000000000011</v>
      </c>
    </row>
    <row r="122" spans="1:10" ht="21" customHeight="1" x14ac:dyDescent="0.2">
      <c r="A122" s="11" t="s">
        <v>34</v>
      </c>
      <c r="B122" s="5">
        <f t="shared" ref="B122:J122" si="60">SUM(B123:B127)</f>
        <v>1062</v>
      </c>
      <c r="C122" s="5">
        <f t="shared" si="60"/>
        <v>38535.999999999993</v>
      </c>
      <c r="D122" s="5">
        <f t="shared" si="60"/>
        <v>17503</v>
      </c>
      <c r="E122" s="5">
        <f t="shared" si="60"/>
        <v>5233</v>
      </c>
      <c r="F122" s="5">
        <f t="shared" si="60"/>
        <v>570.00000000000023</v>
      </c>
      <c r="G122" s="5">
        <f t="shared" si="60"/>
        <v>515</v>
      </c>
      <c r="H122" s="5">
        <f t="shared" si="60"/>
        <v>6588.9999999999982</v>
      </c>
      <c r="I122" s="5">
        <f t="shared" si="60"/>
        <v>5</v>
      </c>
      <c r="J122" s="6">
        <f t="shared" si="60"/>
        <v>8120.9999999999991</v>
      </c>
    </row>
    <row r="123" spans="1:10" ht="15" customHeight="1" x14ac:dyDescent="0.2">
      <c r="A123" s="10" t="s">
        <v>8</v>
      </c>
      <c r="B123" s="7">
        <v>219</v>
      </c>
      <c r="C123" s="7">
        <v>12409.999999999995</v>
      </c>
      <c r="D123" s="7">
        <v>6882.0000000000009</v>
      </c>
      <c r="E123" s="7">
        <v>2087</v>
      </c>
      <c r="F123" s="7">
        <v>207.00000000000009</v>
      </c>
      <c r="G123" s="7">
        <v>129.00000000000003</v>
      </c>
      <c r="H123" s="7">
        <v>297.99999999999977</v>
      </c>
      <c r="I123" s="7">
        <v>1</v>
      </c>
      <c r="J123" s="8">
        <v>2806</v>
      </c>
    </row>
    <row r="124" spans="1:10" ht="15" customHeight="1" x14ac:dyDescent="0.2">
      <c r="A124" s="10" t="s">
        <v>9</v>
      </c>
      <c r="B124" s="7">
        <v>274</v>
      </c>
      <c r="C124" s="7">
        <v>6154</v>
      </c>
      <c r="D124" s="7">
        <v>635</v>
      </c>
      <c r="E124" s="7">
        <v>52.000000000000007</v>
      </c>
      <c r="F124" s="7">
        <v>9</v>
      </c>
      <c r="G124" s="7">
        <v>5.9999999999999982</v>
      </c>
      <c r="H124" s="7">
        <v>4533.9999999999982</v>
      </c>
      <c r="I124" s="7" t="s">
        <v>102</v>
      </c>
      <c r="J124" s="8">
        <v>918</v>
      </c>
    </row>
    <row r="125" spans="1:10" ht="15" customHeight="1" x14ac:dyDescent="0.2">
      <c r="A125" s="10" t="s">
        <v>10</v>
      </c>
      <c r="B125" s="7">
        <v>215</v>
      </c>
      <c r="C125" s="7">
        <v>9096.9999999999982</v>
      </c>
      <c r="D125" s="7">
        <v>3925.0000000000005</v>
      </c>
      <c r="E125" s="7">
        <v>1429.0000000000002</v>
      </c>
      <c r="F125" s="7">
        <v>173.00000000000006</v>
      </c>
      <c r="G125" s="7">
        <v>104</v>
      </c>
      <c r="H125" s="7">
        <v>1227.0000000000002</v>
      </c>
      <c r="I125" s="7">
        <v>3</v>
      </c>
      <c r="J125" s="8">
        <v>2235.9999999999991</v>
      </c>
    </row>
    <row r="126" spans="1:10" ht="15" customHeight="1" x14ac:dyDescent="0.2">
      <c r="A126" s="10" t="s">
        <v>11</v>
      </c>
      <c r="B126" s="7">
        <v>352</v>
      </c>
      <c r="C126" s="7">
        <v>10515</v>
      </c>
      <c r="D126" s="7">
        <v>5860.9999999999991</v>
      </c>
      <c r="E126" s="7">
        <v>1610.9999999999995</v>
      </c>
      <c r="F126" s="7">
        <v>177.00000000000006</v>
      </c>
      <c r="G126" s="7">
        <v>275.99999999999994</v>
      </c>
      <c r="H126" s="7">
        <v>530.00000000000023</v>
      </c>
      <c r="I126" s="7">
        <v>0.99999999999999978</v>
      </c>
      <c r="J126" s="8">
        <v>2059</v>
      </c>
    </row>
    <row r="127" spans="1:10" ht="15" customHeight="1" x14ac:dyDescent="0.2">
      <c r="A127" s="10" t="s">
        <v>12</v>
      </c>
      <c r="B127" s="7">
        <v>2</v>
      </c>
      <c r="C127" s="7">
        <v>360</v>
      </c>
      <c r="D127" s="7">
        <v>200</v>
      </c>
      <c r="E127" s="7">
        <v>54</v>
      </c>
      <c r="F127" s="7">
        <v>4</v>
      </c>
      <c r="G127" s="7" t="s">
        <v>102</v>
      </c>
      <c r="H127" s="7" t="s">
        <v>102</v>
      </c>
      <c r="I127" s="7" t="s">
        <v>102</v>
      </c>
      <c r="J127" s="8">
        <v>102</v>
      </c>
    </row>
    <row r="128" spans="1:10" ht="21" customHeight="1" x14ac:dyDescent="0.2">
      <c r="A128" s="11" t="s">
        <v>35</v>
      </c>
      <c r="B128" s="5">
        <f t="shared" ref="B128:H128" si="61">SUM(B129:B133)</f>
        <v>633</v>
      </c>
      <c r="C128" s="5">
        <f t="shared" si="61"/>
        <v>38575.999999999985</v>
      </c>
      <c r="D128" s="5">
        <f t="shared" si="61"/>
        <v>18861</v>
      </c>
      <c r="E128" s="5">
        <f t="shared" si="61"/>
        <v>6127</v>
      </c>
      <c r="F128" s="5">
        <f t="shared" si="61"/>
        <v>819</v>
      </c>
      <c r="G128" s="5">
        <f t="shared" si="61"/>
        <v>520</v>
      </c>
      <c r="H128" s="5">
        <f t="shared" si="61"/>
        <v>3629.0000000000009</v>
      </c>
      <c r="I128" s="5" t="s">
        <v>102</v>
      </c>
      <c r="J128" s="6">
        <f>SUM(J129:J133)</f>
        <v>8620</v>
      </c>
    </row>
    <row r="129" spans="1:10" ht="15" customHeight="1" x14ac:dyDescent="0.2">
      <c r="A129" s="10" t="s">
        <v>8</v>
      </c>
      <c r="B129" s="7">
        <v>60</v>
      </c>
      <c r="C129" s="7">
        <v>3887.0000000000009</v>
      </c>
      <c r="D129" s="7">
        <v>2129.9999999999995</v>
      </c>
      <c r="E129" s="7">
        <v>815</v>
      </c>
      <c r="F129" s="7">
        <v>51.000000000000007</v>
      </c>
      <c r="G129" s="7">
        <v>13</v>
      </c>
      <c r="H129" s="7">
        <v>22.000000000000004</v>
      </c>
      <c r="I129" s="7" t="s">
        <v>102</v>
      </c>
      <c r="J129" s="8">
        <v>856.00000000000011</v>
      </c>
    </row>
    <row r="130" spans="1:10" ht="15" customHeight="1" x14ac:dyDescent="0.2">
      <c r="A130" s="10" t="s">
        <v>9</v>
      </c>
      <c r="B130" s="7">
        <v>127</v>
      </c>
      <c r="C130" s="7">
        <v>6683.0000000000009</v>
      </c>
      <c r="D130" s="7">
        <v>2204.9999999999995</v>
      </c>
      <c r="E130" s="7">
        <v>733</v>
      </c>
      <c r="F130" s="7">
        <v>59.999999999999993</v>
      </c>
      <c r="G130" s="7">
        <v>34</v>
      </c>
      <c r="H130" s="7">
        <v>2487.0000000000009</v>
      </c>
      <c r="I130" s="7" t="s">
        <v>102</v>
      </c>
      <c r="J130" s="8">
        <v>1163.9999999999998</v>
      </c>
    </row>
    <row r="131" spans="1:10" ht="15" customHeight="1" x14ac:dyDescent="0.2">
      <c r="A131" s="10" t="s">
        <v>10</v>
      </c>
      <c r="B131" s="7">
        <v>103</v>
      </c>
      <c r="C131" s="7">
        <v>5726.9999999999991</v>
      </c>
      <c r="D131" s="7">
        <v>2509.0000000000005</v>
      </c>
      <c r="E131" s="7">
        <v>856.00000000000011</v>
      </c>
      <c r="F131" s="7">
        <v>299</v>
      </c>
      <c r="G131" s="7">
        <v>66</v>
      </c>
      <c r="H131" s="7">
        <v>639</v>
      </c>
      <c r="I131" s="7" t="s">
        <v>102</v>
      </c>
      <c r="J131" s="8">
        <v>1357.9999999999998</v>
      </c>
    </row>
    <row r="132" spans="1:10" ht="15" customHeight="1" x14ac:dyDescent="0.2">
      <c r="A132" s="10" t="s">
        <v>11</v>
      </c>
      <c r="B132" s="7">
        <v>339</v>
      </c>
      <c r="C132" s="7">
        <v>21413.999999999989</v>
      </c>
      <c r="D132" s="7">
        <v>11662</v>
      </c>
      <c r="E132" s="7">
        <v>3562.9999999999995</v>
      </c>
      <c r="F132" s="7">
        <v>399.99999999999994</v>
      </c>
      <c r="G132" s="7">
        <v>269.00000000000006</v>
      </c>
      <c r="H132" s="7">
        <v>431.00000000000011</v>
      </c>
      <c r="I132" s="7" t="s">
        <v>102</v>
      </c>
      <c r="J132" s="8">
        <v>5089.0000000000009</v>
      </c>
    </row>
    <row r="133" spans="1:10" ht="15" customHeight="1" x14ac:dyDescent="0.2">
      <c r="A133" s="10" t="s">
        <v>12</v>
      </c>
      <c r="B133" s="7">
        <v>4</v>
      </c>
      <c r="C133" s="7">
        <v>865</v>
      </c>
      <c r="D133" s="7">
        <v>355</v>
      </c>
      <c r="E133" s="7">
        <v>160</v>
      </c>
      <c r="F133" s="7">
        <v>9</v>
      </c>
      <c r="G133" s="7">
        <v>138</v>
      </c>
      <c r="H133" s="7">
        <v>50</v>
      </c>
      <c r="I133" s="7" t="s">
        <v>102</v>
      </c>
      <c r="J133" s="8">
        <v>153</v>
      </c>
    </row>
    <row r="134" spans="1:10" ht="21" customHeight="1" x14ac:dyDescent="0.2">
      <c r="A134" s="11" t="s">
        <v>36</v>
      </c>
      <c r="B134" s="5">
        <f t="shared" ref="B134:J134" si="62">SUM(B135:B138)</f>
        <v>362</v>
      </c>
      <c r="C134" s="5">
        <f t="shared" si="62"/>
        <v>11798</v>
      </c>
      <c r="D134" s="5">
        <f t="shared" si="62"/>
        <v>6419</v>
      </c>
      <c r="E134" s="5">
        <f t="shared" si="62"/>
        <v>1633</v>
      </c>
      <c r="F134" s="5">
        <f t="shared" si="62"/>
        <v>271</v>
      </c>
      <c r="G134" s="5">
        <f t="shared" si="62"/>
        <v>191</v>
      </c>
      <c r="H134" s="5">
        <f t="shared" si="62"/>
        <v>1049.0000000000002</v>
      </c>
      <c r="I134" s="5">
        <f t="shared" si="62"/>
        <v>6</v>
      </c>
      <c r="J134" s="6">
        <f t="shared" si="62"/>
        <v>2229</v>
      </c>
    </row>
    <row r="135" spans="1:10" ht="15" customHeight="1" x14ac:dyDescent="0.2">
      <c r="A135" s="10" t="s">
        <v>8</v>
      </c>
      <c r="B135" s="7">
        <v>21</v>
      </c>
      <c r="C135" s="7">
        <v>1431</v>
      </c>
      <c r="D135" s="7">
        <v>1154</v>
      </c>
      <c r="E135" s="7">
        <v>99</v>
      </c>
      <c r="F135" s="7">
        <v>37</v>
      </c>
      <c r="G135" s="7">
        <v>4</v>
      </c>
      <c r="H135" s="7" t="s">
        <v>102</v>
      </c>
      <c r="I135" s="7" t="s">
        <v>102</v>
      </c>
      <c r="J135" s="8">
        <v>136.99999999999997</v>
      </c>
    </row>
    <row r="136" spans="1:10" ht="15" customHeight="1" x14ac:dyDescent="0.2">
      <c r="A136" s="10" t="s">
        <v>9</v>
      </c>
      <c r="B136" s="7">
        <v>85</v>
      </c>
      <c r="C136" s="7">
        <v>2213.0000000000005</v>
      </c>
      <c r="D136" s="7">
        <v>798.00000000000023</v>
      </c>
      <c r="E136" s="7">
        <v>197.00000000000003</v>
      </c>
      <c r="F136" s="7">
        <v>32.999999999999986</v>
      </c>
      <c r="G136" s="7">
        <v>16</v>
      </c>
      <c r="H136" s="7">
        <v>645.00000000000011</v>
      </c>
      <c r="I136" s="7" t="s">
        <v>102</v>
      </c>
      <c r="J136" s="8">
        <v>524</v>
      </c>
    </row>
    <row r="137" spans="1:10" ht="15" customHeight="1" x14ac:dyDescent="0.2">
      <c r="A137" s="10" t="s">
        <v>10</v>
      </c>
      <c r="B137" s="7">
        <v>59</v>
      </c>
      <c r="C137" s="7">
        <v>3293.9999999999995</v>
      </c>
      <c r="D137" s="7">
        <v>1807.9999999999998</v>
      </c>
      <c r="E137" s="7">
        <v>615.00000000000011</v>
      </c>
      <c r="F137" s="7">
        <v>51.999999999999993</v>
      </c>
      <c r="G137" s="7">
        <v>34</v>
      </c>
      <c r="H137" s="7">
        <v>197.99999999999997</v>
      </c>
      <c r="I137" s="7">
        <v>2.0000000000000004</v>
      </c>
      <c r="J137" s="8">
        <v>585</v>
      </c>
    </row>
    <row r="138" spans="1:10" ht="15" customHeight="1" x14ac:dyDescent="0.2">
      <c r="A138" s="10" t="s">
        <v>11</v>
      </c>
      <c r="B138" s="7">
        <v>197</v>
      </c>
      <c r="C138" s="7">
        <v>4860.0000000000009</v>
      </c>
      <c r="D138" s="7">
        <v>2658.9999999999995</v>
      </c>
      <c r="E138" s="7">
        <v>722</v>
      </c>
      <c r="F138" s="7">
        <v>149</v>
      </c>
      <c r="G138" s="7">
        <v>137</v>
      </c>
      <c r="H138" s="7">
        <v>206.00000000000006</v>
      </c>
      <c r="I138" s="7">
        <v>3.9999999999999996</v>
      </c>
      <c r="J138" s="8">
        <v>983</v>
      </c>
    </row>
    <row r="139" spans="1:10" ht="21" customHeight="1" x14ac:dyDescent="0.2">
      <c r="A139" s="11" t="s">
        <v>37</v>
      </c>
      <c r="B139" s="5">
        <f>SUM(B140:B145)</f>
        <v>435</v>
      </c>
      <c r="C139" s="5">
        <f t="shared" ref="C139" si="63">SUM(C140:C145)</f>
        <v>30157</v>
      </c>
      <c r="D139" s="5">
        <f t="shared" ref="D139" si="64">SUM(D140:D145)</f>
        <v>13083</v>
      </c>
      <c r="E139" s="5">
        <f t="shared" ref="E139" si="65">SUM(E140:E145)</f>
        <v>3546</v>
      </c>
      <c r="F139" s="5">
        <f t="shared" ref="F139" si="66">SUM(F140:F145)</f>
        <v>537</v>
      </c>
      <c r="G139" s="5">
        <f t="shared" ref="G139" si="67">SUM(G140:G145)</f>
        <v>305</v>
      </c>
      <c r="H139" s="5">
        <f t="shared" ref="H139" si="68">SUM(H140:H145)</f>
        <v>6993</v>
      </c>
      <c r="I139" s="5">
        <f t="shared" ref="I139" si="69">SUM(I140:I145)</f>
        <v>4</v>
      </c>
      <c r="J139" s="6">
        <f t="shared" ref="J139" si="70">SUM(J140:J145)</f>
        <v>5689</v>
      </c>
    </row>
    <row r="140" spans="1:10" ht="15" customHeight="1" x14ac:dyDescent="0.2">
      <c r="A140" s="10" t="s">
        <v>8</v>
      </c>
      <c r="B140" s="7">
        <v>39</v>
      </c>
      <c r="C140" s="7">
        <v>2984.0000000000005</v>
      </c>
      <c r="D140" s="7">
        <v>1526.0000000000002</v>
      </c>
      <c r="E140" s="7">
        <v>469</v>
      </c>
      <c r="F140" s="7">
        <v>55.000000000000007</v>
      </c>
      <c r="G140" s="7">
        <v>22.000000000000004</v>
      </c>
      <c r="H140" s="7">
        <v>314</v>
      </c>
      <c r="I140" s="7">
        <v>4</v>
      </c>
      <c r="J140" s="8">
        <v>594</v>
      </c>
    </row>
    <row r="141" spans="1:10" ht="15" customHeight="1" x14ac:dyDescent="0.2">
      <c r="A141" s="10" t="s">
        <v>9</v>
      </c>
      <c r="B141" s="7">
        <v>114</v>
      </c>
      <c r="C141" s="7">
        <v>5879</v>
      </c>
      <c r="D141" s="7">
        <v>1058</v>
      </c>
      <c r="E141" s="7">
        <v>325</v>
      </c>
      <c r="F141" s="7">
        <v>37</v>
      </c>
      <c r="G141" s="7">
        <v>40.999999999999993</v>
      </c>
      <c r="H141" s="7">
        <v>3657.9999999999995</v>
      </c>
      <c r="I141" s="7" t="s">
        <v>102</v>
      </c>
      <c r="J141" s="8">
        <v>760.00000000000045</v>
      </c>
    </row>
    <row r="142" spans="1:10" ht="15" customHeight="1" x14ac:dyDescent="0.2">
      <c r="A142" s="10" t="s">
        <v>10</v>
      </c>
      <c r="B142" s="7">
        <v>72</v>
      </c>
      <c r="C142" s="7">
        <v>10750.000000000002</v>
      </c>
      <c r="D142" s="7">
        <v>5158.0000000000009</v>
      </c>
      <c r="E142" s="7">
        <v>1260</v>
      </c>
      <c r="F142" s="7">
        <v>151</v>
      </c>
      <c r="G142" s="7">
        <v>71</v>
      </c>
      <c r="H142" s="7">
        <v>2326</v>
      </c>
      <c r="I142" s="7" t="s">
        <v>102</v>
      </c>
      <c r="J142" s="8">
        <v>1783.9999999999998</v>
      </c>
    </row>
    <row r="143" spans="1:10" ht="15" customHeight="1" x14ac:dyDescent="0.2">
      <c r="A143" s="10" t="s">
        <v>11</v>
      </c>
      <c r="B143" s="7">
        <v>206</v>
      </c>
      <c r="C143" s="7">
        <v>10148</v>
      </c>
      <c r="D143" s="7">
        <v>5151</v>
      </c>
      <c r="E143" s="7">
        <v>1416</v>
      </c>
      <c r="F143" s="7">
        <v>293</v>
      </c>
      <c r="G143" s="7">
        <v>141.99999999999997</v>
      </c>
      <c r="H143" s="7">
        <v>652.00000000000011</v>
      </c>
      <c r="I143" s="7" t="s">
        <v>102</v>
      </c>
      <c r="J143" s="8">
        <v>2494.0000000000005</v>
      </c>
    </row>
    <row r="144" spans="1:10" ht="15" customHeight="1" x14ac:dyDescent="0.2">
      <c r="A144" s="10" t="s">
        <v>12</v>
      </c>
      <c r="B144" s="7">
        <v>1</v>
      </c>
      <c r="C144" s="7">
        <v>353</v>
      </c>
      <c r="D144" s="7">
        <v>190</v>
      </c>
      <c r="E144" s="7">
        <v>76</v>
      </c>
      <c r="F144" s="7">
        <v>1</v>
      </c>
      <c r="G144" s="7">
        <v>29</v>
      </c>
      <c r="H144" s="7">
        <v>9</v>
      </c>
      <c r="I144" s="7" t="s">
        <v>102</v>
      </c>
      <c r="J144" s="8">
        <v>48</v>
      </c>
    </row>
    <row r="145" spans="1:10" ht="15" customHeight="1" x14ac:dyDescent="0.2">
      <c r="A145" s="10" t="s">
        <v>13</v>
      </c>
      <c r="B145" s="7">
        <v>3</v>
      </c>
      <c r="C145" s="7">
        <v>43</v>
      </c>
      <c r="D145" s="7" t="s">
        <v>102</v>
      </c>
      <c r="E145" s="7" t="s">
        <v>102</v>
      </c>
      <c r="F145" s="7" t="s">
        <v>102</v>
      </c>
      <c r="G145" s="7" t="s">
        <v>102</v>
      </c>
      <c r="H145" s="7">
        <v>34</v>
      </c>
      <c r="I145" s="7" t="s">
        <v>102</v>
      </c>
      <c r="J145" s="8">
        <v>9</v>
      </c>
    </row>
    <row r="146" spans="1:10" ht="21" customHeight="1" x14ac:dyDescent="0.2">
      <c r="A146" s="11" t="s">
        <v>38</v>
      </c>
      <c r="B146" s="5">
        <f t="shared" ref="B146:H146" si="71">SUM(B147:B151)</f>
        <v>96</v>
      </c>
      <c r="C146" s="5">
        <f t="shared" si="71"/>
        <v>13120</v>
      </c>
      <c r="D146" s="5">
        <f t="shared" si="71"/>
        <v>6331</v>
      </c>
      <c r="E146" s="5">
        <f t="shared" si="71"/>
        <v>1720</v>
      </c>
      <c r="F146" s="5">
        <f t="shared" si="71"/>
        <v>291</v>
      </c>
      <c r="G146" s="5">
        <f t="shared" si="71"/>
        <v>341</v>
      </c>
      <c r="H146" s="5">
        <f t="shared" si="71"/>
        <v>1395</v>
      </c>
      <c r="I146" s="5" t="s">
        <v>102</v>
      </c>
      <c r="J146" s="6">
        <f>SUM(J147:J151)</f>
        <v>3042</v>
      </c>
    </row>
    <row r="147" spans="1:10" ht="15" customHeight="1" x14ac:dyDescent="0.2">
      <c r="A147" s="10" t="s">
        <v>8</v>
      </c>
      <c r="B147" s="7">
        <v>1</v>
      </c>
      <c r="C147" s="7">
        <v>4</v>
      </c>
      <c r="D147" s="7">
        <v>1</v>
      </c>
      <c r="E147" s="7">
        <v>1</v>
      </c>
      <c r="F147" s="7" t="s">
        <v>102</v>
      </c>
      <c r="G147" s="7" t="s">
        <v>102</v>
      </c>
      <c r="H147" s="7" t="s">
        <v>102</v>
      </c>
      <c r="I147" s="7" t="s">
        <v>102</v>
      </c>
      <c r="J147" s="8">
        <v>2</v>
      </c>
    </row>
    <row r="148" spans="1:10" ht="15" customHeight="1" x14ac:dyDescent="0.2">
      <c r="A148" s="10" t="s">
        <v>9</v>
      </c>
      <c r="B148" s="7">
        <v>20</v>
      </c>
      <c r="C148" s="7">
        <v>780</v>
      </c>
      <c r="D148" s="7">
        <v>155</v>
      </c>
      <c r="E148" s="7">
        <v>26.999999999999996</v>
      </c>
      <c r="F148" s="7">
        <v>5</v>
      </c>
      <c r="G148" s="7" t="s">
        <v>102</v>
      </c>
      <c r="H148" s="7">
        <v>328</v>
      </c>
      <c r="I148" s="7" t="s">
        <v>102</v>
      </c>
      <c r="J148" s="8">
        <v>265</v>
      </c>
    </row>
    <row r="149" spans="1:10" ht="15" customHeight="1" x14ac:dyDescent="0.2">
      <c r="A149" s="10" t="s">
        <v>10</v>
      </c>
      <c r="B149" s="7">
        <v>15</v>
      </c>
      <c r="C149" s="7">
        <v>7475.0000000000009</v>
      </c>
      <c r="D149" s="7">
        <v>3934</v>
      </c>
      <c r="E149" s="7">
        <v>645</v>
      </c>
      <c r="F149" s="7">
        <v>207</v>
      </c>
      <c r="G149" s="7">
        <v>221</v>
      </c>
      <c r="H149" s="7">
        <v>561</v>
      </c>
      <c r="I149" s="7" t="s">
        <v>102</v>
      </c>
      <c r="J149" s="8">
        <v>1907</v>
      </c>
    </row>
    <row r="150" spans="1:10" ht="15" customHeight="1" x14ac:dyDescent="0.2">
      <c r="A150" s="10" t="s">
        <v>11</v>
      </c>
      <c r="B150" s="7">
        <v>59</v>
      </c>
      <c r="C150" s="7">
        <v>4598.0000000000009</v>
      </c>
      <c r="D150" s="7">
        <v>2122</v>
      </c>
      <c r="E150" s="7">
        <v>1003</v>
      </c>
      <c r="F150" s="7">
        <v>76.999999999999986</v>
      </c>
      <c r="G150" s="7">
        <v>60</v>
      </c>
      <c r="H150" s="7">
        <v>506</v>
      </c>
      <c r="I150" s="7" t="s">
        <v>102</v>
      </c>
      <c r="J150" s="8">
        <v>830</v>
      </c>
    </row>
    <row r="151" spans="1:10" ht="15" customHeight="1" x14ac:dyDescent="0.2">
      <c r="A151" s="10" t="s">
        <v>12</v>
      </c>
      <c r="B151" s="7">
        <v>1</v>
      </c>
      <c r="C151" s="7">
        <v>263</v>
      </c>
      <c r="D151" s="7">
        <v>119</v>
      </c>
      <c r="E151" s="7">
        <v>44</v>
      </c>
      <c r="F151" s="7">
        <v>2</v>
      </c>
      <c r="G151" s="7">
        <v>60</v>
      </c>
      <c r="H151" s="7" t="s">
        <v>102</v>
      </c>
      <c r="I151" s="7" t="s">
        <v>102</v>
      </c>
      <c r="J151" s="8">
        <v>38</v>
      </c>
    </row>
    <row r="152" spans="1:10" ht="21" customHeight="1" x14ac:dyDescent="0.2">
      <c r="A152" s="11" t="s">
        <v>39</v>
      </c>
      <c r="B152" s="5">
        <f t="shared" ref="B152:H152" si="72">SUM(B153:B157)</f>
        <v>603</v>
      </c>
      <c r="C152" s="5">
        <f t="shared" si="72"/>
        <v>24208.000000000007</v>
      </c>
      <c r="D152" s="5">
        <f t="shared" si="72"/>
        <v>9495</v>
      </c>
      <c r="E152" s="5">
        <f t="shared" si="72"/>
        <v>3271.9999999999995</v>
      </c>
      <c r="F152" s="5">
        <f t="shared" si="72"/>
        <v>283</v>
      </c>
      <c r="G152" s="5">
        <f t="shared" si="72"/>
        <v>243</v>
      </c>
      <c r="H152" s="5">
        <f t="shared" si="72"/>
        <v>6473.9999999999982</v>
      </c>
      <c r="I152" s="5" t="s">
        <v>102</v>
      </c>
      <c r="J152" s="6">
        <f>SUM(J153:J157)</f>
        <v>4440.9999999999991</v>
      </c>
    </row>
    <row r="153" spans="1:10" ht="15" customHeight="1" x14ac:dyDescent="0.2">
      <c r="A153" s="10" t="s">
        <v>8</v>
      </c>
      <c r="B153" s="7">
        <v>107</v>
      </c>
      <c r="C153" s="7">
        <v>7138.0000000000036</v>
      </c>
      <c r="D153" s="7">
        <v>4054.9999999999991</v>
      </c>
      <c r="E153" s="7">
        <v>1180.9999999999998</v>
      </c>
      <c r="F153" s="7">
        <v>89.999999999999986</v>
      </c>
      <c r="G153" s="7">
        <v>123</v>
      </c>
      <c r="H153" s="7">
        <v>121.99999999999999</v>
      </c>
      <c r="I153" s="7" t="s">
        <v>102</v>
      </c>
      <c r="J153" s="8">
        <v>1566.9999999999998</v>
      </c>
    </row>
    <row r="154" spans="1:10" ht="15" customHeight="1" x14ac:dyDescent="0.2">
      <c r="A154" s="10" t="s">
        <v>9</v>
      </c>
      <c r="B154" s="7">
        <v>218</v>
      </c>
      <c r="C154" s="7">
        <v>5831.0000000000027</v>
      </c>
      <c r="D154" s="7">
        <v>587.00000000000011</v>
      </c>
      <c r="E154" s="7">
        <v>129</v>
      </c>
      <c r="F154" s="7">
        <v>18.000000000000007</v>
      </c>
      <c r="G154" s="7" t="s">
        <v>102</v>
      </c>
      <c r="H154" s="7">
        <v>4366.9999999999982</v>
      </c>
      <c r="I154" s="7" t="s">
        <v>102</v>
      </c>
      <c r="J154" s="8">
        <v>729.99999999999977</v>
      </c>
    </row>
    <row r="155" spans="1:10" ht="15" customHeight="1" x14ac:dyDescent="0.2">
      <c r="A155" s="10" t="s">
        <v>10</v>
      </c>
      <c r="B155" s="7">
        <v>128</v>
      </c>
      <c r="C155" s="7">
        <v>6341.0000000000009</v>
      </c>
      <c r="D155" s="7">
        <v>2405.0000000000009</v>
      </c>
      <c r="E155" s="7">
        <v>1017.9999999999999</v>
      </c>
      <c r="F155" s="7">
        <v>86.999999999999986</v>
      </c>
      <c r="G155" s="7">
        <v>63</v>
      </c>
      <c r="H155" s="7">
        <v>1697.0000000000002</v>
      </c>
      <c r="I155" s="7" t="s">
        <v>102</v>
      </c>
      <c r="J155" s="8">
        <v>1071</v>
      </c>
    </row>
    <row r="156" spans="1:10" ht="15" customHeight="1" x14ac:dyDescent="0.2">
      <c r="A156" s="10" t="s">
        <v>11</v>
      </c>
      <c r="B156" s="7">
        <v>149</v>
      </c>
      <c r="C156" s="7">
        <v>4888.0000000000009</v>
      </c>
      <c r="D156" s="7">
        <v>2448</v>
      </c>
      <c r="E156" s="7">
        <v>944.00000000000011</v>
      </c>
      <c r="F156" s="7">
        <v>88.000000000000028</v>
      </c>
      <c r="G156" s="7">
        <v>57.000000000000007</v>
      </c>
      <c r="H156" s="7">
        <v>278.00000000000006</v>
      </c>
      <c r="I156" s="7" t="s">
        <v>102</v>
      </c>
      <c r="J156" s="8">
        <v>1072.9999999999998</v>
      </c>
    </row>
    <row r="157" spans="1:10" ht="15" customHeight="1" x14ac:dyDescent="0.2">
      <c r="A157" s="10" t="s">
        <v>12</v>
      </c>
      <c r="B157" s="7">
        <v>1</v>
      </c>
      <c r="C157" s="7">
        <v>10</v>
      </c>
      <c r="D157" s="7" t="s">
        <v>102</v>
      </c>
      <c r="E157" s="7" t="s">
        <v>102</v>
      </c>
      <c r="F157" s="7" t="s">
        <v>102</v>
      </c>
      <c r="G157" s="7" t="s">
        <v>102</v>
      </c>
      <c r="H157" s="7">
        <v>10</v>
      </c>
      <c r="I157" s="7" t="s">
        <v>102</v>
      </c>
      <c r="J157" s="8" t="s">
        <v>102</v>
      </c>
    </row>
    <row r="158" spans="1:10" ht="21" customHeight="1" x14ac:dyDescent="0.2">
      <c r="A158" s="11" t="s">
        <v>40</v>
      </c>
      <c r="B158" s="5">
        <f>SUM(B159:B164)</f>
        <v>135</v>
      </c>
      <c r="C158" s="5">
        <f t="shared" ref="C158" si="73">SUM(C159:C164)</f>
        <v>11769</v>
      </c>
      <c r="D158" s="5">
        <f t="shared" ref="D158" si="74">SUM(D159:D164)</f>
        <v>4542</v>
      </c>
      <c r="E158" s="5">
        <f t="shared" ref="E158" si="75">SUM(E159:E164)</f>
        <v>2197</v>
      </c>
      <c r="F158" s="5">
        <f t="shared" ref="F158" si="76">SUM(F159:F164)</f>
        <v>250</v>
      </c>
      <c r="G158" s="5">
        <f t="shared" ref="G158" si="77">SUM(G159:G164)</f>
        <v>582.99999999999989</v>
      </c>
      <c r="H158" s="5">
        <f t="shared" ref="H158" si="78">SUM(H159:H164)</f>
        <v>1809</v>
      </c>
      <c r="I158" s="5" t="s">
        <v>102</v>
      </c>
      <c r="J158" s="6">
        <f t="shared" ref="J158" si="79">SUM(J159:J164)</f>
        <v>2388</v>
      </c>
    </row>
    <row r="159" spans="1:10" ht="15" customHeight="1" x14ac:dyDescent="0.2">
      <c r="A159" s="10" t="s">
        <v>8</v>
      </c>
      <c r="B159" s="7">
        <v>4</v>
      </c>
      <c r="C159" s="7">
        <v>540</v>
      </c>
      <c r="D159" s="7">
        <v>260</v>
      </c>
      <c r="E159" s="7">
        <v>143</v>
      </c>
      <c r="F159" s="7">
        <v>7</v>
      </c>
      <c r="G159" s="7">
        <v>6</v>
      </c>
      <c r="H159" s="7">
        <v>50</v>
      </c>
      <c r="I159" s="7" t="s">
        <v>102</v>
      </c>
      <c r="J159" s="8">
        <v>74</v>
      </c>
    </row>
    <row r="160" spans="1:10" ht="15" customHeight="1" x14ac:dyDescent="0.2">
      <c r="A160" s="10" t="s">
        <v>9</v>
      </c>
      <c r="B160" s="7">
        <v>20</v>
      </c>
      <c r="C160" s="7">
        <v>2442</v>
      </c>
      <c r="D160" s="7">
        <v>439.00000000000006</v>
      </c>
      <c r="E160" s="7">
        <v>259</v>
      </c>
      <c r="F160" s="7">
        <v>13</v>
      </c>
      <c r="G160" s="7">
        <v>3.9999999999999996</v>
      </c>
      <c r="H160" s="7">
        <v>1372</v>
      </c>
      <c r="I160" s="7" t="s">
        <v>102</v>
      </c>
      <c r="J160" s="8">
        <v>355</v>
      </c>
    </row>
    <row r="161" spans="1:10" ht="15" customHeight="1" x14ac:dyDescent="0.2">
      <c r="A161" s="10" t="s">
        <v>10</v>
      </c>
      <c r="B161" s="7">
        <v>14</v>
      </c>
      <c r="C161" s="7">
        <v>2732</v>
      </c>
      <c r="D161" s="7">
        <v>1104</v>
      </c>
      <c r="E161" s="7">
        <v>347</v>
      </c>
      <c r="F161" s="7">
        <v>113</v>
      </c>
      <c r="G161" s="7">
        <v>530.99999999999989</v>
      </c>
      <c r="H161" s="7">
        <v>8.0000000000000018</v>
      </c>
      <c r="I161" s="7" t="s">
        <v>102</v>
      </c>
      <c r="J161" s="8">
        <v>629</v>
      </c>
    </row>
    <row r="162" spans="1:10" ht="15" customHeight="1" x14ac:dyDescent="0.2">
      <c r="A162" s="10" t="s">
        <v>11</v>
      </c>
      <c r="B162" s="7">
        <v>93</v>
      </c>
      <c r="C162" s="7">
        <v>5125</v>
      </c>
      <c r="D162" s="7">
        <v>2466.0000000000005</v>
      </c>
      <c r="E162" s="7">
        <v>1164</v>
      </c>
      <c r="F162" s="7">
        <v>114.99999999999999</v>
      </c>
      <c r="G162" s="7">
        <v>40</v>
      </c>
      <c r="H162" s="7">
        <v>253.99999999999997</v>
      </c>
      <c r="I162" s="7" t="s">
        <v>102</v>
      </c>
      <c r="J162" s="8">
        <v>1085.9999999999998</v>
      </c>
    </row>
    <row r="163" spans="1:10" ht="15" customHeight="1" x14ac:dyDescent="0.2">
      <c r="A163" s="10" t="s">
        <v>12</v>
      </c>
      <c r="B163" s="7">
        <v>3</v>
      </c>
      <c r="C163" s="7">
        <v>929</v>
      </c>
      <c r="D163" s="7">
        <v>273</v>
      </c>
      <c r="E163" s="7">
        <v>284</v>
      </c>
      <c r="F163" s="7">
        <v>2</v>
      </c>
      <c r="G163" s="7">
        <v>2</v>
      </c>
      <c r="H163" s="7">
        <v>125</v>
      </c>
      <c r="I163" s="7" t="s">
        <v>102</v>
      </c>
      <c r="J163" s="8">
        <v>243</v>
      </c>
    </row>
    <row r="164" spans="1:10" ht="15" customHeight="1" x14ac:dyDescent="0.2">
      <c r="A164" s="10" t="s">
        <v>13</v>
      </c>
      <c r="B164" s="7">
        <v>1</v>
      </c>
      <c r="C164" s="7">
        <v>1</v>
      </c>
      <c r="D164" s="7" t="s">
        <v>102</v>
      </c>
      <c r="E164" s="7" t="s">
        <v>102</v>
      </c>
      <c r="F164" s="7" t="s">
        <v>102</v>
      </c>
      <c r="G164" s="7" t="s">
        <v>102</v>
      </c>
      <c r="H164" s="7" t="s">
        <v>102</v>
      </c>
      <c r="I164" s="7" t="s">
        <v>102</v>
      </c>
      <c r="J164" s="8">
        <v>1</v>
      </c>
    </row>
    <row r="165" spans="1:10" ht="21" customHeight="1" x14ac:dyDescent="0.2">
      <c r="A165" s="11" t="s">
        <v>41</v>
      </c>
      <c r="B165" s="5">
        <f t="shared" ref="B165:J165" si="80">SUM(B166:B170)</f>
        <v>266</v>
      </c>
      <c r="C165" s="5">
        <f t="shared" si="80"/>
        <v>20313</v>
      </c>
      <c r="D165" s="5">
        <f t="shared" si="80"/>
        <v>8887.0000000000018</v>
      </c>
      <c r="E165" s="5">
        <f t="shared" si="80"/>
        <v>2897.9999999999995</v>
      </c>
      <c r="F165" s="5">
        <f t="shared" si="80"/>
        <v>315.00000000000006</v>
      </c>
      <c r="G165" s="5">
        <f t="shared" si="80"/>
        <v>319.00000000000011</v>
      </c>
      <c r="H165" s="5">
        <f t="shared" si="80"/>
        <v>3643</v>
      </c>
      <c r="I165" s="5">
        <f t="shared" si="80"/>
        <v>1</v>
      </c>
      <c r="J165" s="6">
        <f t="shared" si="80"/>
        <v>4250</v>
      </c>
    </row>
    <row r="166" spans="1:10" ht="15" customHeight="1" x14ac:dyDescent="0.2">
      <c r="A166" s="10" t="s">
        <v>8</v>
      </c>
      <c r="B166" s="7">
        <v>2</v>
      </c>
      <c r="C166" s="7">
        <v>95</v>
      </c>
      <c r="D166" s="7">
        <v>53</v>
      </c>
      <c r="E166" s="7">
        <v>19</v>
      </c>
      <c r="F166" s="7">
        <v>4</v>
      </c>
      <c r="G166" s="7" t="s">
        <v>102</v>
      </c>
      <c r="H166" s="7">
        <v>3</v>
      </c>
      <c r="I166" s="7" t="s">
        <v>102</v>
      </c>
      <c r="J166" s="8">
        <v>16</v>
      </c>
    </row>
    <row r="167" spans="1:10" ht="15" customHeight="1" x14ac:dyDescent="0.2">
      <c r="A167" s="10" t="s">
        <v>9</v>
      </c>
      <c r="B167" s="7">
        <v>45</v>
      </c>
      <c r="C167" s="7">
        <v>4822</v>
      </c>
      <c r="D167" s="7">
        <v>1440</v>
      </c>
      <c r="E167" s="7">
        <v>382</v>
      </c>
      <c r="F167" s="7">
        <v>38</v>
      </c>
      <c r="G167" s="7">
        <v>42</v>
      </c>
      <c r="H167" s="7">
        <v>2098</v>
      </c>
      <c r="I167" s="7" t="s">
        <v>102</v>
      </c>
      <c r="J167" s="8">
        <v>822</v>
      </c>
    </row>
    <row r="168" spans="1:10" ht="15" customHeight="1" x14ac:dyDescent="0.2">
      <c r="A168" s="10" t="s">
        <v>10</v>
      </c>
      <c r="B168" s="7">
        <v>74</v>
      </c>
      <c r="C168" s="7">
        <v>6387.0000000000018</v>
      </c>
      <c r="D168" s="7">
        <v>2534.0000000000005</v>
      </c>
      <c r="E168" s="7">
        <v>934.00000000000011</v>
      </c>
      <c r="F168" s="7">
        <v>97</v>
      </c>
      <c r="G168" s="7">
        <v>188.00000000000003</v>
      </c>
      <c r="H168" s="7">
        <v>1305.9999999999998</v>
      </c>
      <c r="I168" s="7" t="s">
        <v>102</v>
      </c>
      <c r="J168" s="8">
        <v>1328</v>
      </c>
    </row>
    <row r="169" spans="1:10" ht="15" customHeight="1" x14ac:dyDescent="0.2">
      <c r="A169" s="10" t="s">
        <v>11</v>
      </c>
      <c r="B169" s="7">
        <v>144</v>
      </c>
      <c r="C169" s="7">
        <v>8939</v>
      </c>
      <c r="D169" s="7">
        <v>4830.0000000000009</v>
      </c>
      <c r="E169" s="7">
        <v>1562.9999999999995</v>
      </c>
      <c r="F169" s="7">
        <v>175.00000000000006</v>
      </c>
      <c r="G169" s="7">
        <v>84.000000000000057</v>
      </c>
      <c r="H169" s="7">
        <v>221.99999999999991</v>
      </c>
      <c r="I169" s="7">
        <v>1</v>
      </c>
      <c r="J169" s="8">
        <v>2064</v>
      </c>
    </row>
    <row r="170" spans="1:10" ht="15" customHeight="1" x14ac:dyDescent="0.2">
      <c r="A170" s="10" t="s">
        <v>12</v>
      </c>
      <c r="B170" s="7">
        <v>1</v>
      </c>
      <c r="C170" s="7">
        <v>70</v>
      </c>
      <c r="D170" s="7">
        <v>30</v>
      </c>
      <c r="E170" s="7" t="s">
        <v>102</v>
      </c>
      <c r="F170" s="7">
        <v>1</v>
      </c>
      <c r="G170" s="7">
        <v>5</v>
      </c>
      <c r="H170" s="7">
        <v>14</v>
      </c>
      <c r="I170" s="7" t="s">
        <v>102</v>
      </c>
      <c r="J170" s="8">
        <v>20</v>
      </c>
    </row>
    <row r="171" spans="1:10" ht="21" customHeight="1" x14ac:dyDescent="0.2">
      <c r="A171" s="11" t="s">
        <v>42</v>
      </c>
      <c r="B171" s="5">
        <f t="shared" ref="B171:H171" si="81">SUM(B172:B176)</f>
        <v>434</v>
      </c>
      <c r="C171" s="5">
        <f t="shared" si="81"/>
        <v>15539.000000000002</v>
      </c>
      <c r="D171" s="5">
        <f t="shared" si="81"/>
        <v>7354.0000000000009</v>
      </c>
      <c r="E171" s="5">
        <f t="shared" si="81"/>
        <v>2206</v>
      </c>
      <c r="F171" s="5">
        <f t="shared" si="81"/>
        <v>332</v>
      </c>
      <c r="G171" s="5">
        <f t="shared" si="81"/>
        <v>240.99999999999994</v>
      </c>
      <c r="H171" s="5">
        <f t="shared" si="81"/>
        <v>2167</v>
      </c>
      <c r="I171" s="5" t="s">
        <v>102</v>
      </c>
      <c r="J171" s="6">
        <f>SUM(J172:J176)</f>
        <v>3239</v>
      </c>
    </row>
    <row r="172" spans="1:10" ht="15" customHeight="1" x14ac:dyDescent="0.2">
      <c r="A172" s="10" t="s">
        <v>8</v>
      </c>
      <c r="B172" s="7">
        <v>2</v>
      </c>
      <c r="C172" s="7">
        <v>48</v>
      </c>
      <c r="D172" s="7">
        <v>30</v>
      </c>
      <c r="E172" s="7">
        <v>6</v>
      </c>
      <c r="F172" s="7" t="s">
        <v>102</v>
      </c>
      <c r="G172" s="7">
        <v>1</v>
      </c>
      <c r="H172" s="7">
        <v>2</v>
      </c>
      <c r="I172" s="7" t="s">
        <v>102</v>
      </c>
      <c r="J172" s="8">
        <v>9</v>
      </c>
    </row>
    <row r="173" spans="1:10" ht="15" customHeight="1" x14ac:dyDescent="0.2">
      <c r="A173" s="10" t="s">
        <v>9</v>
      </c>
      <c r="B173" s="7">
        <v>49</v>
      </c>
      <c r="C173" s="7">
        <v>2920</v>
      </c>
      <c r="D173" s="7">
        <v>861.00000000000011</v>
      </c>
      <c r="E173" s="7">
        <v>240</v>
      </c>
      <c r="F173" s="7">
        <v>23.000000000000004</v>
      </c>
      <c r="G173" s="7">
        <v>26.999999999999996</v>
      </c>
      <c r="H173" s="7">
        <v>1232.0000000000002</v>
      </c>
      <c r="I173" s="7" t="s">
        <v>102</v>
      </c>
      <c r="J173" s="8">
        <v>537</v>
      </c>
    </row>
    <row r="174" spans="1:10" ht="15" customHeight="1" x14ac:dyDescent="0.2">
      <c r="A174" s="10" t="s">
        <v>10</v>
      </c>
      <c r="B174" s="7">
        <v>56</v>
      </c>
      <c r="C174" s="7">
        <v>2083.9999999999995</v>
      </c>
      <c r="D174" s="7">
        <v>898.00000000000011</v>
      </c>
      <c r="E174" s="7">
        <v>231</v>
      </c>
      <c r="F174" s="7">
        <v>44.999999999999986</v>
      </c>
      <c r="G174" s="7">
        <v>39</v>
      </c>
      <c r="H174" s="7">
        <v>496</v>
      </c>
      <c r="I174" s="7" t="s">
        <v>102</v>
      </c>
      <c r="J174" s="8">
        <v>374.99999999999994</v>
      </c>
    </row>
    <row r="175" spans="1:10" ht="15" customHeight="1" x14ac:dyDescent="0.2">
      <c r="A175" s="10" t="s">
        <v>11</v>
      </c>
      <c r="B175" s="7">
        <v>324</v>
      </c>
      <c r="C175" s="7">
        <v>9730.0000000000018</v>
      </c>
      <c r="D175" s="7">
        <v>5211.0000000000009</v>
      </c>
      <c r="E175" s="7">
        <v>1596</v>
      </c>
      <c r="F175" s="7">
        <v>203</v>
      </c>
      <c r="G175" s="7">
        <v>173.99999999999994</v>
      </c>
      <c r="H175" s="7">
        <v>437</v>
      </c>
      <c r="I175" s="7" t="s">
        <v>102</v>
      </c>
      <c r="J175" s="8">
        <v>2109</v>
      </c>
    </row>
    <row r="176" spans="1:10" ht="15" customHeight="1" x14ac:dyDescent="0.2">
      <c r="A176" s="10" t="s">
        <v>12</v>
      </c>
      <c r="B176" s="7">
        <v>3</v>
      </c>
      <c r="C176" s="7">
        <v>757</v>
      </c>
      <c r="D176" s="7">
        <v>354</v>
      </c>
      <c r="E176" s="7">
        <v>133</v>
      </c>
      <c r="F176" s="7">
        <v>61</v>
      </c>
      <c r="G176" s="7" t="s">
        <v>102</v>
      </c>
      <c r="H176" s="7" t="s">
        <v>102</v>
      </c>
      <c r="I176" s="7" t="s">
        <v>102</v>
      </c>
      <c r="J176" s="8">
        <v>209</v>
      </c>
    </row>
    <row r="177" spans="1:10" ht="21" customHeight="1" x14ac:dyDescent="0.2">
      <c r="A177" s="11" t="s">
        <v>43</v>
      </c>
      <c r="B177" s="5">
        <f t="shared" ref="B177:H177" si="82">SUM(B178:B181)</f>
        <v>151</v>
      </c>
      <c r="C177" s="5">
        <f t="shared" si="82"/>
        <v>14568</v>
      </c>
      <c r="D177" s="5">
        <f t="shared" si="82"/>
        <v>7763</v>
      </c>
      <c r="E177" s="5">
        <f t="shared" si="82"/>
        <v>2178</v>
      </c>
      <c r="F177" s="5">
        <f t="shared" si="82"/>
        <v>146</v>
      </c>
      <c r="G177" s="5">
        <f t="shared" si="82"/>
        <v>134</v>
      </c>
      <c r="H177" s="5">
        <f t="shared" si="82"/>
        <v>1651</v>
      </c>
      <c r="I177" s="5" t="s">
        <v>102</v>
      </c>
      <c r="J177" s="6">
        <f>SUM(J178:J181)</f>
        <v>2696</v>
      </c>
    </row>
    <row r="178" spans="1:10" ht="15" customHeight="1" x14ac:dyDescent="0.2">
      <c r="A178" s="10" t="s">
        <v>8</v>
      </c>
      <c r="B178" s="7">
        <v>53</v>
      </c>
      <c r="C178" s="7">
        <v>5885.9999999999991</v>
      </c>
      <c r="D178" s="7">
        <v>3567</v>
      </c>
      <c r="E178" s="7">
        <v>865.99999999999989</v>
      </c>
      <c r="F178" s="7">
        <v>47</v>
      </c>
      <c r="G178" s="7">
        <v>12</v>
      </c>
      <c r="H178" s="7">
        <v>337.99999999999994</v>
      </c>
      <c r="I178" s="7" t="s">
        <v>102</v>
      </c>
      <c r="J178" s="8">
        <v>1056</v>
      </c>
    </row>
    <row r="179" spans="1:10" ht="15" customHeight="1" x14ac:dyDescent="0.2">
      <c r="A179" s="10" t="s">
        <v>9</v>
      </c>
      <c r="B179" s="7">
        <v>60</v>
      </c>
      <c r="C179" s="7">
        <v>4199</v>
      </c>
      <c r="D179" s="7">
        <v>1850.0000000000002</v>
      </c>
      <c r="E179" s="7">
        <v>359.99999999999994</v>
      </c>
      <c r="F179" s="7">
        <v>61</v>
      </c>
      <c r="G179" s="7">
        <v>75</v>
      </c>
      <c r="H179" s="7">
        <v>1055</v>
      </c>
      <c r="I179" s="7" t="s">
        <v>102</v>
      </c>
      <c r="J179" s="8">
        <v>797.99999999999989</v>
      </c>
    </row>
    <row r="180" spans="1:10" ht="15" customHeight="1" x14ac:dyDescent="0.2">
      <c r="A180" s="10" t="s">
        <v>10</v>
      </c>
      <c r="B180" s="7">
        <v>19</v>
      </c>
      <c r="C180" s="7">
        <v>3955</v>
      </c>
      <c r="D180" s="7">
        <v>2030</v>
      </c>
      <c r="E180" s="7">
        <v>877</v>
      </c>
      <c r="F180" s="7">
        <v>34.000000000000007</v>
      </c>
      <c r="G180" s="7">
        <v>29.999999999999996</v>
      </c>
      <c r="H180" s="7">
        <v>218.99999999999994</v>
      </c>
      <c r="I180" s="7" t="s">
        <v>102</v>
      </c>
      <c r="J180" s="8">
        <v>765</v>
      </c>
    </row>
    <row r="181" spans="1:10" ht="15" customHeight="1" x14ac:dyDescent="0.2">
      <c r="A181" s="10" t="s">
        <v>11</v>
      </c>
      <c r="B181" s="7">
        <v>19</v>
      </c>
      <c r="C181" s="7">
        <v>528</v>
      </c>
      <c r="D181" s="7">
        <v>316</v>
      </c>
      <c r="E181" s="7">
        <v>75.000000000000028</v>
      </c>
      <c r="F181" s="7">
        <v>4</v>
      </c>
      <c r="G181" s="7">
        <v>17.000000000000004</v>
      </c>
      <c r="H181" s="7">
        <v>39.000000000000014</v>
      </c>
      <c r="I181" s="7" t="s">
        <v>102</v>
      </c>
      <c r="J181" s="8">
        <v>77</v>
      </c>
    </row>
    <row r="182" spans="1:10" ht="21" customHeight="1" x14ac:dyDescent="0.2">
      <c r="A182" s="9" t="s">
        <v>95</v>
      </c>
      <c r="B182" s="5">
        <f t="shared" ref="B182:H182" si="83">+B183+B188+B194</f>
        <v>2321</v>
      </c>
      <c r="C182" s="5">
        <f t="shared" si="83"/>
        <v>202490.99999999994</v>
      </c>
      <c r="D182" s="5">
        <f t="shared" si="83"/>
        <v>73818</v>
      </c>
      <c r="E182" s="5">
        <f t="shared" si="83"/>
        <v>26911.000000000011</v>
      </c>
      <c r="F182" s="5">
        <f t="shared" si="83"/>
        <v>3018.9999999999995</v>
      </c>
      <c r="G182" s="5">
        <f t="shared" si="83"/>
        <v>2159</v>
      </c>
      <c r="H182" s="5">
        <f t="shared" si="83"/>
        <v>58473</v>
      </c>
      <c r="I182" s="5">
        <f>I188+I194</f>
        <v>18.999999999999993</v>
      </c>
      <c r="J182" s="6">
        <f>+J183+J188+J194</f>
        <v>38092</v>
      </c>
    </row>
    <row r="183" spans="1:10" ht="21" customHeight="1" x14ac:dyDescent="0.2">
      <c r="A183" s="11" t="s">
        <v>44</v>
      </c>
      <c r="B183" s="5">
        <f t="shared" ref="B183:H183" si="84">SUM(B184:B187)</f>
        <v>386</v>
      </c>
      <c r="C183" s="5">
        <f t="shared" si="84"/>
        <v>28077.999999999996</v>
      </c>
      <c r="D183" s="5">
        <f t="shared" si="84"/>
        <v>11528</v>
      </c>
      <c r="E183" s="5">
        <f t="shared" si="84"/>
        <v>4488</v>
      </c>
      <c r="F183" s="5">
        <f t="shared" si="84"/>
        <v>504.00000000000028</v>
      </c>
      <c r="G183" s="5">
        <f t="shared" si="84"/>
        <v>344.00000000000011</v>
      </c>
      <c r="H183" s="5">
        <f t="shared" si="84"/>
        <v>4673</v>
      </c>
      <c r="I183" s="5" t="s">
        <v>102</v>
      </c>
      <c r="J183" s="6">
        <f>SUM(J184:J187)</f>
        <v>6541.0000000000009</v>
      </c>
    </row>
    <row r="184" spans="1:10" ht="15" customHeight="1" x14ac:dyDescent="0.2">
      <c r="A184" s="10" t="s">
        <v>8</v>
      </c>
      <c r="B184" s="7">
        <v>1</v>
      </c>
      <c r="C184" s="7">
        <v>45</v>
      </c>
      <c r="D184" s="7">
        <v>45</v>
      </c>
      <c r="E184" s="7" t="s">
        <v>102</v>
      </c>
      <c r="F184" s="7" t="s">
        <v>102</v>
      </c>
      <c r="G184" s="7" t="s">
        <v>102</v>
      </c>
      <c r="H184" s="7" t="s">
        <v>102</v>
      </c>
      <c r="I184" s="7" t="s">
        <v>102</v>
      </c>
      <c r="J184" s="8" t="s">
        <v>102</v>
      </c>
    </row>
    <row r="185" spans="1:10" ht="15" customHeight="1" x14ac:dyDescent="0.2">
      <c r="A185" s="10" t="s">
        <v>9</v>
      </c>
      <c r="B185" s="7">
        <v>28</v>
      </c>
      <c r="C185" s="7">
        <v>4139.9999999999991</v>
      </c>
      <c r="D185" s="7">
        <v>462</v>
      </c>
      <c r="E185" s="7">
        <v>181.99999999999997</v>
      </c>
      <c r="F185" s="7">
        <v>16.000000000000004</v>
      </c>
      <c r="G185" s="7">
        <v>18.999999999999996</v>
      </c>
      <c r="H185" s="7">
        <v>2922</v>
      </c>
      <c r="I185" s="7" t="s">
        <v>102</v>
      </c>
      <c r="J185" s="8">
        <v>539</v>
      </c>
    </row>
    <row r="186" spans="1:10" ht="15" customHeight="1" x14ac:dyDescent="0.2">
      <c r="A186" s="10" t="s">
        <v>10</v>
      </c>
      <c r="B186" s="7">
        <v>76</v>
      </c>
      <c r="C186" s="7">
        <v>6700</v>
      </c>
      <c r="D186" s="7">
        <v>2779</v>
      </c>
      <c r="E186" s="7">
        <v>1221.0000000000002</v>
      </c>
      <c r="F186" s="7">
        <v>123.00000000000004</v>
      </c>
      <c r="G186" s="7">
        <v>118.00000000000004</v>
      </c>
      <c r="H186" s="7">
        <v>1077</v>
      </c>
      <c r="I186" s="7" t="s">
        <v>102</v>
      </c>
      <c r="J186" s="8">
        <v>1382.0000000000002</v>
      </c>
    </row>
    <row r="187" spans="1:10" ht="15" customHeight="1" x14ac:dyDescent="0.2">
      <c r="A187" s="10" t="s">
        <v>11</v>
      </c>
      <c r="B187" s="7">
        <v>281</v>
      </c>
      <c r="C187" s="7">
        <v>17192.999999999996</v>
      </c>
      <c r="D187" s="7">
        <v>8242</v>
      </c>
      <c r="E187" s="7">
        <v>3085</v>
      </c>
      <c r="F187" s="7">
        <v>365.00000000000023</v>
      </c>
      <c r="G187" s="7">
        <v>207.00000000000006</v>
      </c>
      <c r="H187" s="7">
        <v>674</v>
      </c>
      <c r="I187" s="7" t="s">
        <v>102</v>
      </c>
      <c r="J187" s="8">
        <v>4620.0000000000009</v>
      </c>
    </row>
    <row r="188" spans="1:10" ht="21" customHeight="1" x14ac:dyDescent="0.2">
      <c r="A188" s="11" t="s">
        <v>45</v>
      </c>
      <c r="B188" s="5">
        <f t="shared" ref="B188:J188" si="85">SUM(B189:B193)</f>
        <v>728</v>
      </c>
      <c r="C188" s="5">
        <f t="shared" si="85"/>
        <v>70686.999999999985</v>
      </c>
      <c r="D188" s="5">
        <f t="shared" si="85"/>
        <v>23817.999999999993</v>
      </c>
      <c r="E188" s="5">
        <f t="shared" si="85"/>
        <v>9333</v>
      </c>
      <c r="F188" s="5">
        <f t="shared" si="85"/>
        <v>884</v>
      </c>
      <c r="G188" s="5">
        <f t="shared" si="85"/>
        <v>536.00000000000011</v>
      </c>
      <c r="H188" s="5">
        <f t="shared" si="85"/>
        <v>24148</v>
      </c>
      <c r="I188" s="5">
        <f t="shared" si="85"/>
        <v>14.999999999999993</v>
      </c>
      <c r="J188" s="6">
        <f t="shared" si="85"/>
        <v>11953.000000000004</v>
      </c>
    </row>
    <row r="189" spans="1:10" ht="15" customHeight="1" x14ac:dyDescent="0.2">
      <c r="A189" s="10" t="s">
        <v>8</v>
      </c>
      <c r="B189" s="7">
        <v>18</v>
      </c>
      <c r="C189" s="7">
        <v>1574</v>
      </c>
      <c r="D189" s="7">
        <v>752</v>
      </c>
      <c r="E189" s="7">
        <v>331</v>
      </c>
      <c r="F189" s="7">
        <v>14.999999999999998</v>
      </c>
      <c r="G189" s="7">
        <v>11</v>
      </c>
      <c r="H189" s="7">
        <v>75</v>
      </c>
      <c r="I189" s="7" t="s">
        <v>102</v>
      </c>
      <c r="J189" s="8">
        <v>390</v>
      </c>
    </row>
    <row r="190" spans="1:10" ht="15" customHeight="1" x14ac:dyDescent="0.2">
      <c r="A190" s="10" t="s">
        <v>9</v>
      </c>
      <c r="B190" s="7">
        <v>143</v>
      </c>
      <c r="C190" s="7">
        <v>18771</v>
      </c>
      <c r="D190" s="7">
        <v>1819</v>
      </c>
      <c r="E190" s="7">
        <v>945.99999999999989</v>
      </c>
      <c r="F190" s="7">
        <v>62.999999999999986</v>
      </c>
      <c r="G190" s="7">
        <v>92.000000000000014</v>
      </c>
      <c r="H190" s="7">
        <v>14200.999999999998</v>
      </c>
      <c r="I190" s="7" t="s">
        <v>102</v>
      </c>
      <c r="J190" s="8">
        <v>1650</v>
      </c>
    </row>
    <row r="191" spans="1:10" ht="15" customHeight="1" x14ac:dyDescent="0.2">
      <c r="A191" s="10" t="s">
        <v>10</v>
      </c>
      <c r="B191" s="7">
        <v>147</v>
      </c>
      <c r="C191" s="7">
        <v>20874.999999999996</v>
      </c>
      <c r="D191" s="7">
        <v>6865.0000000000018</v>
      </c>
      <c r="E191" s="7">
        <v>2748</v>
      </c>
      <c r="F191" s="7">
        <v>299</v>
      </c>
      <c r="G191" s="7">
        <v>192.00000000000009</v>
      </c>
      <c r="H191" s="7">
        <v>7464</v>
      </c>
      <c r="I191" s="7">
        <v>2.0000000000000009</v>
      </c>
      <c r="J191" s="8">
        <v>3305</v>
      </c>
    </row>
    <row r="192" spans="1:10" ht="15" customHeight="1" x14ac:dyDescent="0.2">
      <c r="A192" s="10" t="s">
        <v>11</v>
      </c>
      <c r="B192" s="7">
        <v>419</v>
      </c>
      <c r="C192" s="7">
        <v>29316.999999999989</v>
      </c>
      <c r="D192" s="7">
        <v>14311.999999999991</v>
      </c>
      <c r="E192" s="7">
        <v>5281.0000000000009</v>
      </c>
      <c r="F192" s="7">
        <v>500.00000000000006</v>
      </c>
      <c r="G192" s="7">
        <v>237.99999999999997</v>
      </c>
      <c r="H192" s="7">
        <v>2408.0000000000009</v>
      </c>
      <c r="I192" s="7">
        <v>12.999999999999993</v>
      </c>
      <c r="J192" s="8">
        <v>6565.0000000000027</v>
      </c>
    </row>
    <row r="193" spans="1:10" ht="15" customHeight="1" x14ac:dyDescent="0.2">
      <c r="A193" s="10" t="s">
        <v>12</v>
      </c>
      <c r="B193" s="7">
        <v>1</v>
      </c>
      <c r="C193" s="7">
        <v>150</v>
      </c>
      <c r="D193" s="7">
        <v>70</v>
      </c>
      <c r="E193" s="7">
        <v>27</v>
      </c>
      <c r="F193" s="7">
        <v>7</v>
      </c>
      <c r="G193" s="7">
        <v>3</v>
      </c>
      <c r="H193" s="7" t="s">
        <v>102</v>
      </c>
      <c r="I193" s="7" t="s">
        <v>102</v>
      </c>
      <c r="J193" s="8">
        <v>43</v>
      </c>
    </row>
    <row r="194" spans="1:10" ht="21" customHeight="1" x14ac:dyDescent="0.2">
      <c r="A194" s="11" t="s">
        <v>46</v>
      </c>
      <c r="B194" s="5">
        <f t="shared" ref="B194:J194" si="86">SUM(B195:B199)</f>
        <v>1207</v>
      </c>
      <c r="C194" s="5">
        <f t="shared" si="86"/>
        <v>103725.99999999997</v>
      </c>
      <c r="D194" s="5">
        <f t="shared" si="86"/>
        <v>38472.000000000007</v>
      </c>
      <c r="E194" s="5">
        <f t="shared" si="86"/>
        <v>13090.000000000011</v>
      </c>
      <c r="F194" s="5">
        <f t="shared" si="86"/>
        <v>1630.9999999999993</v>
      </c>
      <c r="G194" s="5">
        <f t="shared" si="86"/>
        <v>1279</v>
      </c>
      <c r="H194" s="5">
        <f t="shared" si="86"/>
        <v>29652</v>
      </c>
      <c r="I194" s="5">
        <f t="shared" si="86"/>
        <v>4.0000000000000009</v>
      </c>
      <c r="J194" s="6">
        <f t="shared" si="86"/>
        <v>19597.999999999993</v>
      </c>
    </row>
    <row r="195" spans="1:10" ht="15" customHeight="1" x14ac:dyDescent="0.2">
      <c r="A195" s="10" t="s">
        <v>8</v>
      </c>
      <c r="B195" s="7">
        <v>36</v>
      </c>
      <c r="C195" s="7">
        <v>1901.0000000000002</v>
      </c>
      <c r="D195" s="7">
        <v>993.99999999999989</v>
      </c>
      <c r="E195" s="7">
        <v>248.99999999999997</v>
      </c>
      <c r="F195" s="7">
        <v>35.999999999999993</v>
      </c>
      <c r="G195" s="7">
        <v>1</v>
      </c>
      <c r="H195" s="7">
        <v>95</v>
      </c>
      <c r="I195" s="7" t="s">
        <v>102</v>
      </c>
      <c r="J195" s="8">
        <v>526</v>
      </c>
    </row>
    <row r="196" spans="1:10" ht="15" customHeight="1" x14ac:dyDescent="0.2">
      <c r="A196" s="10" t="s">
        <v>9</v>
      </c>
      <c r="B196" s="7">
        <v>192</v>
      </c>
      <c r="C196" s="7">
        <v>20978.999999999993</v>
      </c>
      <c r="D196" s="7">
        <v>2222.9999999999995</v>
      </c>
      <c r="E196" s="7">
        <v>713.99999999999977</v>
      </c>
      <c r="F196" s="7">
        <v>67.000000000000014</v>
      </c>
      <c r="G196" s="7">
        <v>55.000000000000007</v>
      </c>
      <c r="H196" s="7">
        <v>14989.000000000002</v>
      </c>
      <c r="I196" s="7" t="s">
        <v>102</v>
      </c>
      <c r="J196" s="8">
        <v>2930.9999999999991</v>
      </c>
    </row>
    <row r="197" spans="1:10" ht="15" customHeight="1" x14ac:dyDescent="0.2">
      <c r="A197" s="10" t="s">
        <v>10</v>
      </c>
      <c r="B197" s="7">
        <v>171</v>
      </c>
      <c r="C197" s="7">
        <v>28734.999999999996</v>
      </c>
      <c r="D197" s="7">
        <v>10549.000000000004</v>
      </c>
      <c r="E197" s="7">
        <v>3191</v>
      </c>
      <c r="F197" s="7">
        <v>360.99999999999983</v>
      </c>
      <c r="G197" s="7">
        <v>151.00000000000003</v>
      </c>
      <c r="H197" s="7">
        <v>9377.9999999999964</v>
      </c>
      <c r="I197" s="7" t="s">
        <v>102</v>
      </c>
      <c r="J197" s="8">
        <v>5104.9999999999991</v>
      </c>
    </row>
    <row r="198" spans="1:10" ht="15" customHeight="1" x14ac:dyDescent="0.2">
      <c r="A198" s="10" t="s">
        <v>11</v>
      </c>
      <c r="B198" s="7">
        <v>806</v>
      </c>
      <c r="C198" s="7">
        <v>51860.999999999993</v>
      </c>
      <c r="D198" s="7">
        <v>24624.000000000004</v>
      </c>
      <c r="E198" s="7">
        <v>8864.0000000000109</v>
      </c>
      <c r="F198" s="7">
        <v>1150.9999999999995</v>
      </c>
      <c r="G198" s="7">
        <v>1052</v>
      </c>
      <c r="H198" s="7">
        <v>5190</v>
      </c>
      <c r="I198" s="7">
        <v>4.0000000000000009</v>
      </c>
      <c r="J198" s="8">
        <v>10975.999999999995</v>
      </c>
    </row>
    <row r="199" spans="1:10" ht="15" customHeight="1" x14ac:dyDescent="0.2">
      <c r="A199" s="10" t="s">
        <v>12</v>
      </c>
      <c r="B199" s="7">
        <v>2</v>
      </c>
      <c r="C199" s="7">
        <v>250</v>
      </c>
      <c r="D199" s="7">
        <v>82</v>
      </c>
      <c r="E199" s="7">
        <v>72</v>
      </c>
      <c r="F199" s="7">
        <v>16</v>
      </c>
      <c r="G199" s="7">
        <v>20</v>
      </c>
      <c r="H199" s="7" t="s">
        <v>102</v>
      </c>
      <c r="I199" s="7" t="s">
        <v>102</v>
      </c>
      <c r="J199" s="8">
        <v>60</v>
      </c>
    </row>
    <row r="200" spans="1:10" ht="21" customHeight="1" x14ac:dyDescent="0.2">
      <c r="A200" s="9" t="s">
        <v>96</v>
      </c>
      <c r="B200" s="5">
        <f t="shared" ref="B200:H200" si="87">+B201+B206+B211+B216+B221+B227+B233</f>
        <v>3582</v>
      </c>
      <c r="C200" s="5">
        <f t="shared" si="87"/>
        <v>102207</v>
      </c>
      <c r="D200" s="5">
        <f t="shared" si="87"/>
        <v>45504</v>
      </c>
      <c r="E200" s="5">
        <f t="shared" si="87"/>
        <v>17912</v>
      </c>
      <c r="F200" s="5">
        <f t="shared" si="87"/>
        <v>2441</v>
      </c>
      <c r="G200" s="5">
        <f t="shared" si="87"/>
        <v>1767</v>
      </c>
      <c r="H200" s="5">
        <f t="shared" si="87"/>
        <v>11071</v>
      </c>
      <c r="I200" s="5">
        <f>I211+I221+I227</f>
        <v>70.000000000000028</v>
      </c>
      <c r="J200" s="6">
        <f>+J201+J206+J211+J216+J221+J227+J233</f>
        <v>23442</v>
      </c>
    </row>
    <row r="201" spans="1:10" ht="21" customHeight="1" x14ac:dyDescent="0.2">
      <c r="A201" s="11" t="s">
        <v>47</v>
      </c>
      <c r="B201" s="5">
        <f t="shared" ref="B201:H201" si="88">SUM(B202:B205)</f>
        <v>168</v>
      </c>
      <c r="C201" s="5">
        <f t="shared" si="88"/>
        <v>4877</v>
      </c>
      <c r="D201" s="5">
        <f t="shared" si="88"/>
        <v>2347</v>
      </c>
      <c r="E201" s="5">
        <f t="shared" si="88"/>
        <v>697</v>
      </c>
      <c r="F201" s="5">
        <f t="shared" si="88"/>
        <v>70.000000000000014</v>
      </c>
      <c r="G201" s="5">
        <f t="shared" si="88"/>
        <v>42.000000000000007</v>
      </c>
      <c r="H201" s="5">
        <f t="shared" si="88"/>
        <v>551.00000000000011</v>
      </c>
      <c r="I201" s="5" t="s">
        <v>102</v>
      </c>
      <c r="J201" s="6">
        <f>SUM(J202:J205)</f>
        <v>1170</v>
      </c>
    </row>
    <row r="202" spans="1:10" ht="15" customHeight="1" x14ac:dyDescent="0.2">
      <c r="A202" s="10" t="s">
        <v>8</v>
      </c>
      <c r="B202" s="7">
        <v>36</v>
      </c>
      <c r="C202" s="7">
        <v>1443.0000000000005</v>
      </c>
      <c r="D202" s="7">
        <v>727.99999999999989</v>
      </c>
      <c r="E202" s="7">
        <v>185.99999999999997</v>
      </c>
      <c r="F202" s="7">
        <v>21</v>
      </c>
      <c r="G202" s="7">
        <v>6.0000000000000009</v>
      </c>
      <c r="H202" s="7">
        <v>89</v>
      </c>
      <c r="I202" s="7" t="s">
        <v>102</v>
      </c>
      <c r="J202" s="8">
        <v>412.99999999999989</v>
      </c>
    </row>
    <row r="203" spans="1:10" ht="15" customHeight="1" x14ac:dyDescent="0.2">
      <c r="A203" s="10" t="s">
        <v>9</v>
      </c>
      <c r="B203" s="7">
        <v>43</v>
      </c>
      <c r="C203" s="7">
        <v>1133.9999999999998</v>
      </c>
      <c r="D203" s="7">
        <v>405.00000000000011</v>
      </c>
      <c r="E203" s="7">
        <v>89.999999999999986</v>
      </c>
      <c r="F203" s="7">
        <v>4</v>
      </c>
      <c r="G203" s="7">
        <v>2</v>
      </c>
      <c r="H203" s="7">
        <v>381.00000000000006</v>
      </c>
      <c r="I203" s="7" t="s">
        <v>102</v>
      </c>
      <c r="J203" s="8">
        <v>252</v>
      </c>
    </row>
    <row r="204" spans="1:10" ht="15" customHeight="1" x14ac:dyDescent="0.2">
      <c r="A204" s="10" t="s">
        <v>10</v>
      </c>
      <c r="B204" s="7">
        <v>18</v>
      </c>
      <c r="C204" s="7">
        <v>518</v>
      </c>
      <c r="D204" s="7">
        <v>229</v>
      </c>
      <c r="E204" s="7">
        <v>96</v>
      </c>
      <c r="F204" s="7">
        <v>6</v>
      </c>
      <c r="G204" s="7">
        <v>2.0000000000000004</v>
      </c>
      <c r="H204" s="7">
        <v>14.999999999999998</v>
      </c>
      <c r="I204" s="7" t="s">
        <v>102</v>
      </c>
      <c r="J204" s="8">
        <v>170</v>
      </c>
    </row>
    <row r="205" spans="1:10" ht="15" customHeight="1" x14ac:dyDescent="0.2">
      <c r="A205" s="10" t="s">
        <v>11</v>
      </c>
      <c r="B205" s="7">
        <v>71</v>
      </c>
      <c r="C205" s="7">
        <v>1781.9999999999998</v>
      </c>
      <c r="D205" s="7">
        <v>985.00000000000011</v>
      </c>
      <c r="E205" s="7">
        <v>325.00000000000006</v>
      </c>
      <c r="F205" s="7">
        <v>39.000000000000014</v>
      </c>
      <c r="G205" s="7">
        <v>32.000000000000007</v>
      </c>
      <c r="H205" s="7">
        <v>66.000000000000014</v>
      </c>
      <c r="I205" s="7" t="s">
        <v>102</v>
      </c>
      <c r="J205" s="8">
        <v>335</v>
      </c>
    </row>
    <row r="206" spans="1:10" ht="21" customHeight="1" x14ac:dyDescent="0.2">
      <c r="A206" s="11" t="s">
        <v>48</v>
      </c>
      <c r="B206" s="5">
        <f t="shared" ref="B206:H206" si="89">SUM(B207:B210)</f>
        <v>503</v>
      </c>
      <c r="C206" s="5">
        <f t="shared" si="89"/>
        <v>10333</v>
      </c>
      <c r="D206" s="5">
        <f t="shared" si="89"/>
        <v>4426</v>
      </c>
      <c r="E206" s="5">
        <f t="shared" si="89"/>
        <v>1589.0000000000002</v>
      </c>
      <c r="F206" s="5">
        <f t="shared" si="89"/>
        <v>251</v>
      </c>
      <c r="G206" s="5">
        <f t="shared" si="89"/>
        <v>182.99999999999994</v>
      </c>
      <c r="H206" s="5">
        <f t="shared" si="89"/>
        <v>1636</v>
      </c>
      <c r="I206" s="5" t="s">
        <v>102</v>
      </c>
      <c r="J206" s="6">
        <f>SUM(J207:J210)</f>
        <v>2248</v>
      </c>
    </row>
    <row r="207" spans="1:10" ht="15" customHeight="1" x14ac:dyDescent="0.2">
      <c r="A207" s="10" t="s">
        <v>8</v>
      </c>
      <c r="B207" s="7">
        <v>7</v>
      </c>
      <c r="C207" s="7">
        <v>96</v>
      </c>
      <c r="D207" s="7">
        <v>42.000000000000007</v>
      </c>
      <c r="E207" s="7">
        <v>16.000000000000004</v>
      </c>
      <c r="F207" s="7">
        <v>3</v>
      </c>
      <c r="G207" s="7">
        <v>2.0000000000000004</v>
      </c>
      <c r="H207" s="7" t="s">
        <v>102</v>
      </c>
      <c r="I207" s="7" t="s">
        <v>102</v>
      </c>
      <c r="J207" s="8">
        <v>33</v>
      </c>
    </row>
    <row r="208" spans="1:10" ht="15" customHeight="1" x14ac:dyDescent="0.2">
      <c r="A208" s="10" t="s">
        <v>9</v>
      </c>
      <c r="B208" s="7">
        <v>52</v>
      </c>
      <c r="C208" s="7">
        <v>1964.0000000000002</v>
      </c>
      <c r="D208" s="7">
        <v>298.00000000000006</v>
      </c>
      <c r="E208" s="7">
        <v>40.000000000000007</v>
      </c>
      <c r="F208" s="7">
        <v>5.9999999999999991</v>
      </c>
      <c r="G208" s="7" t="s">
        <v>102</v>
      </c>
      <c r="H208" s="7">
        <v>1219</v>
      </c>
      <c r="I208" s="7" t="s">
        <v>102</v>
      </c>
      <c r="J208" s="8">
        <v>400.99999999999994</v>
      </c>
    </row>
    <row r="209" spans="1:10" ht="15" customHeight="1" x14ac:dyDescent="0.2">
      <c r="A209" s="10" t="s">
        <v>10</v>
      </c>
      <c r="B209" s="7">
        <v>31</v>
      </c>
      <c r="C209" s="7">
        <v>1262</v>
      </c>
      <c r="D209" s="7">
        <v>421.00000000000006</v>
      </c>
      <c r="E209" s="7">
        <v>230.00000000000003</v>
      </c>
      <c r="F209" s="7">
        <v>21</v>
      </c>
      <c r="G209" s="7">
        <v>64</v>
      </c>
      <c r="H209" s="7">
        <v>220</v>
      </c>
      <c r="I209" s="7" t="s">
        <v>102</v>
      </c>
      <c r="J209" s="8">
        <v>306</v>
      </c>
    </row>
    <row r="210" spans="1:10" ht="15" customHeight="1" x14ac:dyDescent="0.2">
      <c r="A210" s="10" t="s">
        <v>11</v>
      </c>
      <c r="B210" s="7">
        <v>413</v>
      </c>
      <c r="C210" s="7">
        <v>7011</v>
      </c>
      <c r="D210" s="7">
        <v>3665</v>
      </c>
      <c r="E210" s="7">
        <v>1303.0000000000002</v>
      </c>
      <c r="F210" s="7">
        <v>221</v>
      </c>
      <c r="G210" s="7">
        <v>116.99999999999994</v>
      </c>
      <c r="H210" s="7">
        <v>196.99999999999991</v>
      </c>
      <c r="I210" s="7" t="s">
        <v>102</v>
      </c>
      <c r="J210" s="8">
        <v>1508.0000000000002</v>
      </c>
    </row>
    <row r="211" spans="1:10" ht="21" customHeight="1" x14ac:dyDescent="0.2">
      <c r="A211" s="11" t="s">
        <v>49</v>
      </c>
      <c r="B211" s="5">
        <f t="shared" ref="B211:J211" si="90">SUM(B212:B215)</f>
        <v>641</v>
      </c>
      <c r="C211" s="5">
        <f t="shared" si="90"/>
        <v>16962</v>
      </c>
      <c r="D211" s="5">
        <f t="shared" si="90"/>
        <v>6543.9999999999973</v>
      </c>
      <c r="E211" s="5">
        <f t="shared" si="90"/>
        <v>3554.9999999999995</v>
      </c>
      <c r="F211" s="5">
        <f t="shared" si="90"/>
        <v>472</v>
      </c>
      <c r="G211" s="5">
        <f t="shared" si="90"/>
        <v>390.99999999999994</v>
      </c>
      <c r="H211" s="5">
        <f t="shared" si="90"/>
        <v>2606.9999999999991</v>
      </c>
      <c r="I211" s="5">
        <f t="shared" si="90"/>
        <v>33.000000000000014</v>
      </c>
      <c r="J211" s="6">
        <f t="shared" si="90"/>
        <v>3360</v>
      </c>
    </row>
    <row r="212" spans="1:10" ht="15" customHeight="1" x14ac:dyDescent="0.2">
      <c r="A212" s="10" t="s">
        <v>8</v>
      </c>
      <c r="B212" s="7">
        <v>25</v>
      </c>
      <c r="C212" s="7">
        <v>995.00000000000011</v>
      </c>
      <c r="D212" s="7">
        <v>479</v>
      </c>
      <c r="E212" s="7">
        <v>140</v>
      </c>
      <c r="F212" s="7">
        <v>26</v>
      </c>
      <c r="G212" s="7">
        <v>43</v>
      </c>
      <c r="H212" s="7">
        <v>42</v>
      </c>
      <c r="I212" s="7" t="s">
        <v>102</v>
      </c>
      <c r="J212" s="8">
        <v>264.99999999999994</v>
      </c>
    </row>
    <row r="213" spans="1:10" ht="15" customHeight="1" x14ac:dyDescent="0.2">
      <c r="A213" s="10" t="s">
        <v>9</v>
      </c>
      <c r="B213" s="7">
        <v>70</v>
      </c>
      <c r="C213" s="7">
        <v>2096</v>
      </c>
      <c r="D213" s="7">
        <v>176.00000000000006</v>
      </c>
      <c r="E213" s="7">
        <v>50</v>
      </c>
      <c r="F213" s="7">
        <v>2</v>
      </c>
      <c r="G213" s="7">
        <v>2</v>
      </c>
      <c r="H213" s="7">
        <v>1688.9999999999995</v>
      </c>
      <c r="I213" s="7" t="s">
        <v>102</v>
      </c>
      <c r="J213" s="8">
        <v>177.00000000000009</v>
      </c>
    </row>
    <row r="214" spans="1:10" ht="15" customHeight="1" x14ac:dyDescent="0.2">
      <c r="A214" s="10" t="s">
        <v>10</v>
      </c>
      <c r="B214" s="7">
        <v>97</v>
      </c>
      <c r="C214" s="7">
        <v>2912.9999999999995</v>
      </c>
      <c r="D214" s="7">
        <v>1194</v>
      </c>
      <c r="E214" s="7">
        <v>608</v>
      </c>
      <c r="F214" s="7">
        <v>83.999999999999986</v>
      </c>
      <c r="G214" s="7">
        <v>41.000000000000007</v>
      </c>
      <c r="H214" s="7">
        <v>272</v>
      </c>
      <c r="I214" s="7">
        <v>16</v>
      </c>
      <c r="J214" s="8">
        <v>698.00000000000011</v>
      </c>
    </row>
    <row r="215" spans="1:10" ht="15" customHeight="1" x14ac:dyDescent="0.2">
      <c r="A215" s="10" t="s">
        <v>11</v>
      </c>
      <c r="B215" s="7">
        <v>449</v>
      </c>
      <c r="C215" s="7">
        <v>10958</v>
      </c>
      <c r="D215" s="7">
        <v>4694.9999999999973</v>
      </c>
      <c r="E215" s="7">
        <v>2756.9999999999995</v>
      </c>
      <c r="F215" s="7">
        <v>360</v>
      </c>
      <c r="G215" s="7">
        <v>304.99999999999994</v>
      </c>
      <c r="H215" s="7">
        <v>603.99999999999977</v>
      </c>
      <c r="I215" s="7">
        <v>17.000000000000014</v>
      </c>
      <c r="J215" s="8">
        <v>2220</v>
      </c>
    </row>
    <row r="216" spans="1:10" ht="21" customHeight="1" x14ac:dyDescent="0.2">
      <c r="A216" s="11" t="s">
        <v>50</v>
      </c>
      <c r="B216" s="5">
        <f t="shared" ref="B216:H216" si="91">SUM(B217:B220)</f>
        <v>864</v>
      </c>
      <c r="C216" s="5">
        <f t="shared" si="91"/>
        <v>24389.000000000004</v>
      </c>
      <c r="D216" s="5">
        <f t="shared" si="91"/>
        <v>11822</v>
      </c>
      <c r="E216" s="5">
        <f t="shared" si="91"/>
        <v>3888.0000000000009</v>
      </c>
      <c r="F216" s="5">
        <f t="shared" si="91"/>
        <v>602</v>
      </c>
      <c r="G216" s="5">
        <f t="shared" si="91"/>
        <v>422</v>
      </c>
      <c r="H216" s="5">
        <f t="shared" si="91"/>
        <v>2620</v>
      </c>
      <c r="I216" s="5" t="s">
        <v>102</v>
      </c>
      <c r="J216" s="6">
        <f>SUM(J217:J220)</f>
        <v>5035</v>
      </c>
    </row>
    <row r="217" spans="1:10" ht="15" customHeight="1" x14ac:dyDescent="0.2">
      <c r="A217" s="10" t="s">
        <v>8</v>
      </c>
      <c r="B217" s="7">
        <v>36</v>
      </c>
      <c r="C217" s="7">
        <v>2642</v>
      </c>
      <c r="D217" s="7">
        <v>1276</v>
      </c>
      <c r="E217" s="7">
        <v>582</v>
      </c>
      <c r="F217" s="7">
        <v>45</v>
      </c>
      <c r="G217" s="7">
        <v>15</v>
      </c>
      <c r="H217" s="7">
        <v>32</v>
      </c>
      <c r="I217" s="7" t="s">
        <v>102</v>
      </c>
      <c r="J217" s="8">
        <v>692</v>
      </c>
    </row>
    <row r="218" spans="1:10" ht="15" customHeight="1" x14ac:dyDescent="0.2">
      <c r="A218" s="10" t="s">
        <v>9</v>
      </c>
      <c r="B218" s="7">
        <v>103</v>
      </c>
      <c r="C218" s="7">
        <v>2954.0000000000005</v>
      </c>
      <c r="D218" s="7">
        <v>707.00000000000011</v>
      </c>
      <c r="E218" s="7">
        <v>115.00000000000001</v>
      </c>
      <c r="F218" s="7">
        <v>42.999999999999986</v>
      </c>
      <c r="G218" s="7">
        <v>31.999999999999996</v>
      </c>
      <c r="H218" s="7">
        <v>1638</v>
      </c>
      <c r="I218" s="7" t="s">
        <v>102</v>
      </c>
      <c r="J218" s="8">
        <v>419.00000000000011</v>
      </c>
    </row>
    <row r="219" spans="1:10" ht="15" customHeight="1" x14ac:dyDescent="0.2">
      <c r="A219" s="10" t="s">
        <v>10</v>
      </c>
      <c r="B219" s="7">
        <v>131</v>
      </c>
      <c r="C219" s="7">
        <v>4878</v>
      </c>
      <c r="D219" s="7">
        <v>2489.0000000000005</v>
      </c>
      <c r="E219" s="7">
        <v>649.99999999999977</v>
      </c>
      <c r="F219" s="7">
        <v>88</v>
      </c>
      <c r="G219" s="7">
        <v>108</v>
      </c>
      <c r="H219" s="7">
        <v>482.99999999999989</v>
      </c>
      <c r="I219" s="7" t="s">
        <v>102</v>
      </c>
      <c r="J219" s="8">
        <v>1060</v>
      </c>
    </row>
    <row r="220" spans="1:10" ht="15" customHeight="1" x14ac:dyDescent="0.2">
      <c r="A220" s="10" t="s">
        <v>11</v>
      </c>
      <c r="B220" s="7">
        <v>594</v>
      </c>
      <c r="C220" s="7">
        <v>13915.000000000004</v>
      </c>
      <c r="D220" s="7">
        <v>7350.0000000000009</v>
      </c>
      <c r="E220" s="7">
        <v>2541.0000000000009</v>
      </c>
      <c r="F220" s="7">
        <v>426.00000000000006</v>
      </c>
      <c r="G220" s="7">
        <v>267</v>
      </c>
      <c r="H220" s="7">
        <v>467.00000000000006</v>
      </c>
      <c r="I220" s="7" t="s">
        <v>102</v>
      </c>
      <c r="J220" s="8">
        <v>2864</v>
      </c>
    </row>
    <row r="221" spans="1:10" ht="21" customHeight="1" x14ac:dyDescent="0.2">
      <c r="A221" s="11" t="s">
        <v>51</v>
      </c>
      <c r="B221" s="5">
        <f t="shared" ref="B221:J221" si="92">SUM(B222:B226)</f>
        <v>513</v>
      </c>
      <c r="C221" s="5">
        <f t="shared" si="92"/>
        <v>21513</v>
      </c>
      <c r="D221" s="5">
        <f t="shared" si="92"/>
        <v>9641</v>
      </c>
      <c r="E221" s="5">
        <f t="shared" si="92"/>
        <v>3548</v>
      </c>
      <c r="F221" s="5">
        <f t="shared" si="92"/>
        <v>436.99999999999989</v>
      </c>
      <c r="G221" s="5">
        <f t="shared" si="92"/>
        <v>333</v>
      </c>
      <c r="H221" s="5">
        <f t="shared" si="92"/>
        <v>1646.0000000000002</v>
      </c>
      <c r="I221" s="5">
        <f t="shared" si="92"/>
        <v>4.0000000000000018</v>
      </c>
      <c r="J221" s="6">
        <f t="shared" si="92"/>
        <v>5904</v>
      </c>
    </row>
    <row r="222" spans="1:10" ht="15" customHeight="1" x14ac:dyDescent="0.2">
      <c r="A222" s="10" t="s">
        <v>8</v>
      </c>
      <c r="B222" s="7">
        <v>100</v>
      </c>
      <c r="C222" s="7">
        <v>7196.9999999999982</v>
      </c>
      <c r="D222" s="7">
        <v>3189.0000000000005</v>
      </c>
      <c r="E222" s="7">
        <v>1411.0000000000002</v>
      </c>
      <c r="F222" s="7">
        <v>139</v>
      </c>
      <c r="G222" s="7">
        <v>127.00000000000004</v>
      </c>
      <c r="H222" s="7">
        <v>30.999999999999993</v>
      </c>
      <c r="I222" s="7">
        <v>2.0000000000000004</v>
      </c>
      <c r="J222" s="8">
        <v>2297.9999999999995</v>
      </c>
    </row>
    <row r="223" spans="1:10" ht="15" customHeight="1" x14ac:dyDescent="0.2">
      <c r="A223" s="10" t="s">
        <v>9</v>
      </c>
      <c r="B223" s="7">
        <v>81</v>
      </c>
      <c r="C223" s="7">
        <v>2053</v>
      </c>
      <c r="D223" s="7">
        <v>493.99999999999989</v>
      </c>
      <c r="E223" s="7">
        <v>48.999999999999993</v>
      </c>
      <c r="F223" s="7">
        <v>11</v>
      </c>
      <c r="G223" s="7">
        <v>9.9999999999999964</v>
      </c>
      <c r="H223" s="7">
        <v>1062.0000000000002</v>
      </c>
      <c r="I223" s="7" t="s">
        <v>102</v>
      </c>
      <c r="J223" s="8">
        <v>426.99999999999994</v>
      </c>
    </row>
    <row r="224" spans="1:10" ht="15" customHeight="1" x14ac:dyDescent="0.2">
      <c r="A224" s="10" t="s">
        <v>10</v>
      </c>
      <c r="B224" s="7">
        <v>108</v>
      </c>
      <c r="C224" s="7">
        <v>5849</v>
      </c>
      <c r="D224" s="7">
        <v>2920.9999999999995</v>
      </c>
      <c r="E224" s="7">
        <v>1061.9999999999998</v>
      </c>
      <c r="F224" s="7">
        <v>104</v>
      </c>
      <c r="G224" s="7">
        <v>93</v>
      </c>
      <c r="H224" s="7">
        <v>302.00000000000006</v>
      </c>
      <c r="I224" s="7" t="s">
        <v>102</v>
      </c>
      <c r="J224" s="8">
        <v>1367</v>
      </c>
    </row>
    <row r="225" spans="1:10" ht="15" customHeight="1" x14ac:dyDescent="0.2">
      <c r="A225" s="10" t="s">
        <v>11</v>
      </c>
      <c r="B225" s="7">
        <v>223</v>
      </c>
      <c r="C225" s="7">
        <v>6244.0000000000009</v>
      </c>
      <c r="D225" s="7">
        <v>2966.9999999999991</v>
      </c>
      <c r="E225" s="7">
        <v>986</v>
      </c>
      <c r="F225" s="7">
        <v>180.99999999999991</v>
      </c>
      <c r="G225" s="7">
        <v>102.99999999999999</v>
      </c>
      <c r="H225" s="7">
        <v>226.99999999999997</v>
      </c>
      <c r="I225" s="7">
        <v>2.0000000000000018</v>
      </c>
      <c r="J225" s="8">
        <v>1778</v>
      </c>
    </row>
    <row r="226" spans="1:10" ht="15" customHeight="1" x14ac:dyDescent="0.2">
      <c r="A226" s="10" t="s">
        <v>12</v>
      </c>
      <c r="B226" s="7">
        <v>1</v>
      </c>
      <c r="C226" s="7">
        <v>170</v>
      </c>
      <c r="D226" s="7">
        <v>70</v>
      </c>
      <c r="E226" s="7">
        <v>40</v>
      </c>
      <c r="F226" s="7">
        <v>2</v>
      </c>
      <c r="G226" s="7" t="s">
        <v>102</v>
      </c>
      <c r="H226" s="7">
        <v>24</v>
      </c>
      <c r="I226" s="7" t="s">
        <v>102</v>
      </c>
      <c r="J226" s="8">
        <v>34</v>
      </c>
    </row>
    <row r="227" spans="1:10" ht="21" customHeight="1" x14ac:dyDescent="0.2">
      <c r="A227" s="11" t="s">
        <v>52</v>
      </c>
      <c r="B227" s="5">
        <f t="shared" ref="B227:J227" si="93">SUM(B228:B232)</f>
        <v>668</v>
      </c>
      <c r="C227" s="5">
        <f t="shared" si="93"/>
        <v>17015.999999999993</v>
      </c>
      <c r="D227" s="5">
        <f t="shared" si="93"/>
        <v>7763.9999999999982</v>
      </c>
      <c r="E227" s="5">
        <f t="shared" si="93"/>
        <v>3139.0000000000018</v>
      </c>
      <c r="F227" s="5">
        <f t="shared" si="93"/>
        <v>442.00000000000023</v>
      </c>
      <c r="G227" s="5">
        <f t="shared" si="93"/>
        <v>238.00000000000006</v>
      </c>
      <c r="H227" s="5">
        <f t="shared" si="93"/>
        <v>1332</v>
      </c>
      <c r="I227" s="5">
        <f t="shared" si="93"/>
        <v>33.000000000000014</v>
      </c>
      <c r="J227" s="6">
        <f t="shared" si="93"/>
        <v>4067.9999999999986</v>
      </c>
    </row>
    <row r="228" spans="1:10" ht="15" customHeight="1" x14ac:dyDescent="0.2">
      <c r="A228" s="10" t="s">
        <v>8</v>
      </c>
      <c r="B228" s="7">
        <v>46</v>
      </c>
      <c r="C228" s="7">
        <v>1192.9999999999998</v>
      </c>
      <c r="D228" s="7">
        <v>639.00000000000023</v>
      </c>
      <c r="E228" s="7">
        <v>177.99999999999997</v>
      </c>
      <c r="F228" s="7">
        <v>24</v>
      </c>
      <c r="G228" s="7">
        <v>10.000000000000002</v>
      </c>
      <c r="H228" s="7">
        <v>6.0000000000000009</v>
      </c>
      <c r="I228" s="7">
        <v>4.0000000000000009</v>
      </c>
      <c r="J228" s="8">
        <v>331.99999999999994</v>
      </c>
    </row>
    <row r="229" spans="1:10" ht="15" customHeight="1" x14ac:dyDescent="0.2">
      <c r="A229" s="10" t="s">
        <v>9</v>
      </c>
      <c r="B229" s="7">
        <v>69</v>
      </c>
      <c r="C229" s="7">
        <v>1859.0000000000005</v>
      </c>
      <c r="D229" s="7">
        <v>473</v>
      </c>
      <c r="E229" s="7">
        <v>114.00000000000001</v>
      </c>
      <c r="F229" s="7">
        <v>16.000000000000004</v>
      </c>
      <c r="G229" s="7">
        <v>40.999999999999993</v>
      </c>
      <c r="H229" s="7">
        <v>875</v>
      </c>
      <c r="I229" s="7" t="s">
        <v>102</v>
      </c>
      <c r="J229" s="8">
        <v>339.99999999999994</v>
      </c>
    </row>
    <row r="230" spans="1:10" ht="15" customHeight="1" x14ac:dyDescent="0.2">
      <c r="A230" s="10" t="s">
        <v>10</v>
      </c>
      <c r="B230" s="7">
        <v>123</v>
      </c>
      <c r="C230" s="7">
        <v>4039.0000000000014</v>
      </c>
      <c r="D230" s="7">
        <v>1832.9999999999998</v>
      </c>
      <c r="E230" s="7">
        <v>653.00000000000011</v>
      </c>
      <c r="F230" s="7">
        <v>105.00000000000001</v>
      </c>
      <c r="G230" s="7">
        <v>43.999999999999993</v>
      </c>
      <c r="H230" s="7">
        <v>249.00000000000006</v>
      </c>
      <c r="I230" s="7">
        <v>9.9999999999999947</v>
      </c>
      <c r="J230" s="8">
        <v>1144.9999999999998</v>
      </c>
    </row>
    <row r="231" spans="1:10" ht="15" customHeight="1" x14ac:dyDescent="0.2">
      <c r="A231" s="10" t="s">
        <v>11</v>
      </c>
      <c r="B231" s="7">
        <v>428</v>
      </c>
      <c r="C231" s="7">
        <v>9883.9999999999909</v>
      </c>
      <c r="D231" s="7">
        <v>4805.9999999999982</v>
      </c>
      <c r="E231" s="7">
        <v>2187.0000000000018</v>
      </c>
      <c r="F231" s="7">
        <v>289.00000000000023</v>
      </c>
      <c r="G231" s="7">
        <v>143.00000000000009</v>
      </c>
      <c r="H231" s="7">
        <v>202.00000000000009</v>
      </c>
      <c r="I231" s="7">
        <v>19.000000000000014</v>
      </c>
      <c r="J231" s="8">
        <v>2237.9999999999991</v>
      </c>
    </row>
    <row r="232" spans="1:10" ht="15" customHeight="1" x14ac:dyDescent="0.2">
      <c r="A232" s="10" t="s">
        <v>12</v>
      </c>
      <c r="B232" s="7">
        <v>2</v>
      </c>
      <c r="C232" s="7">
        <v>41</v>
      </c>
      <c r="D232" s="7">
        <v>13</v>
      </c>
      <c r="E232" s="7">
        <v>7</v>
      </c>
      <c r="F232" s="7">
        <v>8</v>
      </c>
      <c r="G232" s="7" t="s">
        <v>102</v>
      </c>
      <c r="H232" s="7" t="s">
        <v>102</v>
      </c>
      <c r="I232" s="7" t="s">
        <v>102</v>
      </c>
      <c r="J232" s="8">
        <v>13</v>
      </c>
    </row>
    <row r="233" spans="1:10" ht="21" customHeight="1" x14ac:dyDescent="0.2">
      <c r="A233" s="11" t="s">
        <v>53</v>
      </c>
      <c r="B233" s="5">
        <f t="shared" ref="B233:H233" si="94">SUM(B234:B238)</f>
        <v>225</v>
      </c>
      <c r="C233" s="5">
        <f t="shared" si="94"/>
        <v>7117</v>
      </c>
      <c r="D233" s="5">
        <f t="shared" si="94"/>
        <v>2960</v>
      </c>
      <c r="E233" s="5">
        <f t="shared" si="94"/>
        <v>1496</v>
      </c>
      <c r="F233" s="5">
        <f t="shared" si="94"/>
        <v>167</v>
      </c>
      <c r="G233" s="5">
        <f t="shared" si="94"/>
        <v>158.00000000000003</v>
      </c>
      <c r="H233" s="5">
        <f t="shared" si="94"/>
        <v>679</v>
      </c>
      <c r="I233" s="5" t="s">
        <v>102</v>
      </c>
      <c r="J233" s="6">
        <f>SUM(J234:J238)</f>
        <v>1657</v>
      </c>
    </row>
    <row r="234" spans="1:10" ht="15" customHeight="1" x14ac:dyDescent="0.2">
      <c r="A234" s="10" t="s">
        <v>8</v>
      </c>
      <c r="B234" s="7">
        <v>18</v>
      </c>
      <c r="C234" s="7">
        <v>1330</v>
      </c>
      <c r="D234" s="7">
        <v>625</v>
      </c>
      <c r="E234" s="7">
        <v>328</v>
      </c>
      <c r="F234" s="7">
        <v>28</v>
      </c>
      <c r="G234" s="7">
        <v>8.0000000000000018</v>
      </c>
      <c r="H234" s="7">
        <v>14.999999999999998</v>
      </c>
      <c r="I234" s="7" t="s">
        <v>102</v>
      </c>
      <c r="J234" s="8">
        <v>326</v>
      </c>
    </row>
    <row r="235" spans="1:10" ht="15" customHeight="1" x14ac:dyDescent="0.2">
      <c r="A235" s="10" t="s">
        <v>9</v>
      </c>
      <c r="B235" s="7">
        <v>22</v>
      </c>
      <c r="C235" s="7">
        <v>446</v>
      </c>
      <c r="D235" s="7">
        <v>114</v>
      </c>
      <c r="E235" s="7">
        <v>17</v>
      </c>
      <c r="F235" s="7">
        <v>1.0000000000000002</v>
      </c>
      <c r="G235" s="7">
        <v>2</v>
      </c>
      <c r="H235" s="7">
        <v>229.00000000000003</v>
      </c>
      <c r="I235" s="7" t="s">
        <v>102</v>
      </c>
      <c r="J235" s="8">
        <v>83.000000000000014</v>
      </c>
    </row>
    <row r="236" spans="1:10" ht="15" customHeight="1" x14ac:dyDescent="0.2">
      <c r="A236" s="10" t="s">
        <v>10</v>
      </c>
      <c r="B236" s="7">
        <v>43</v>
      </c>
      <c r="C236" s="7">
        <v>2335</v>
      </c>
      <c r="D236" s="7">
        <v>893.99999999999989</v>
      </c>
      <c r="E236" s="7">
        <v>557</v>
      </c>
      <c r="F236" s="7">
        <v>66</v>
      </c>
      <c r="G236" s="7">
        <v>81.000000000000014</v>
      </c>
      <c r="H236" s="7">
        <v>274</v>
      </c>
      <c r="I236" s="7" t="s">
        <v>102</v>
      </c>
      <c r="J236" s="8">
        <v>463</v>
      </c>
    </row>
    <row r="237" spans="1:10" ht="15" customHeight="1" x14ac:dyDescent="0.2">
      <c r="A237" s="10" t="s">
        <v>11</v>
      </c>
      <c r="B237" s="7">
        <v>141</v>
      </c>
      <c r="C237" s="7">
        <v>2756</v>
      </c>
      <c r="D237" s="7">
        <v>1276.0000000000002</v>
      </c>
      <c r="E237" s="7">
        <v>594.00000000000011</v>
      </c>
      <c r="F237" s="7">
        <v>71.000000000000014</v>
      </c>
      <c r="G237" s="7">
        <v>67.000000000000014</v>
      </c>
      <c r="H237" s="7">
        <v>52.000000000000007</v>
      </c>
      <c r="I237" s="7" t="s">
        <v>102</v>
      </c>
      <c r="J237" s="8">
        <v>695.99999999999989</v>
      </c>
    </row>
    <row r="238" spans="1:10" ht="15" customHeight="1" x14ac:dyDescent="0.2">
      <c r="A238" s="10" t="s">
        <v>12</v>
      </c>
      <c r="B238" s="7">
        <v>1</v>
      </c>
      <c r="C238" s="7">
        <v>250</v>
      </c>
      <c r="D238" s="7">
        <v>51</v>
      </c>
      <c r="E238" s="7" t="s">
        <v>102</v>
      </c>
      <c r="F238" s="7">
        <v>1</v>
      </c>
      <c r="G238" s="7" t="s">
        <v>102</v>
      </c>
      <c r="H238" s="7">
        <v>109</v>
      </c>
      <c r="I238" s="7" t="s">
        <v>102</v>
      </c>
      <c r="J238" s="8">
        <v>89</v>
      </c>
    </row>
    <row r="239" spans="1:10" ht="21" customHeight="1" x14ac:dyDescent="0.2">
      <c r="A239" s="9" t="s">
        <v>56</v>
      </c>
      <c r="B239" s="5">
        <f t="shared" ref="B239:H239" si="95">+B240+B246+B253+B260+B265+B271+B278</f>
        <v>4350</v>
      </c>
      <c r="C239" s="5">
        <f t="shared" si="95"/>
        <v>202658.00000000003</v>
      </c>
      <c r="D239" s="5">
        <f t="shared" si="95"/>
        <v>81225</v>
      </c>
      <c r="E239" s="5">
        <f t="shared" si="95"/>
        <v>32111.000000000004</v>
      </c>
      <c r="F239" s="5">
        <f t="shared" si="95"/>
        <v>3538.9999999999991</v>
      </c>
      <c r="G239" s="5">
        <f t="shared" si="95"/>
        <v>3295</v>
      </c>
      <c r="H239" s="5">
        <f t="shared" si="95"/>
        <v>38244</v>
      </c>
      <c r="I239" s="5">
        <f>+I240+I246+I253+I265+I271+I278</f>
        <v>47.000000000000028</v>
      </c>
      <c r="J239" s="6">
        <f>+J240+J246+J253+J260+J265+J271+J278</f>
        <v>44197</v>
      </c>
    </row>
    <row r="240" spans="1:10" ht="21" customHeight="1" x14ac:dyDescent="0.2">
      <c r="A240" s="11" t="s">
        <v>54</v>
      </c>
      <c r="B240" s="5">
        <f t="shared" ref="B240:J240" si="96">SUM(B241:B245)</f>
        <v>409</v>
      </c>
      <c r="C240" s="5">
        <f t="shared" si="96"/>
        <v>14492.000000000004</v>
      </c>
      <c r="D240" s="5">
        <f t="shared" si="96"/>
        <v>6578</v>
      </c>
      <c r="E240" s="5">
        <f t="shared" si="96"/>
        <v>2692</v>
      </c>
      <c r="F240" s="5">
        <f t="shared" si="96"/>
        <v>295.99999999999989</v>
      </c>
      <c r="G240" s="5">
        <f t="shared" si="96"/>
        <v>248</v>
      </c>
      <c r="H240" s="5">
        <f t="shared" si="96"/>
        <v>1197</v>
      </c>
      <c r="I240" s="5">
        <f t="shared" si="96"/>
        <v>7.0000000000000018</v>
      </c>
      <c r="J240" s="6">
        <f t="shared" si="96"/>
        <v>3474</v>
      </c>
    </row>
    <row r="241" spans="1:10" ht="15" customHeight="1" x14ac:dyDescent="0.2">
      <c r="A241" s="10" t="s">
        <v>8</v>
      </c>
      <c r="B241" s="7">
        <v>50</v>
      </c>
      <c r="C241" s="7">
        <v>2149.0000000000009</v>
      </c>
      <c r="D241" s="7">
        <v>1014</v>
      </c>
      <c r="E241" s="7">
        <v>364</v>
      </c>
      <c r="F241" s="7">
        <v>29.000000000000004</v>
      </c>
      <c r="G241" s="7">
        <v>28.999999999999996</v>
      </c>
      <c r="H241" s="7">
        <v>69</v>
      </c>
      <c r="I241" s="7" t="s">
        <v>102</v>
      </c>
      <c r="J241" s="8">
        <v>644</v>
      </c>
    </row>
    <row r="242" spans="1:10" ht="15" customHeight="1" x14ac:dyDescent="0.2">
      <c r="A242" s="10" t="s">
        <v>9</v>
      </c>
      <c r="B242" s="7">
        <v>42</v>
      </c>
      <c r="C242" s="7">
        <v>1339</v>
      </c>
      <c r="D242" s="7">
        <v>339.00000000000006</v>
      </c>
      <c r="E242" s="7">
        <v>97.000000000000014</v>
      </c>
      <c r="F242" s="7">
        <v>24</v>
      </c>
      <c r="G242" s="7">
        <v>7</v>
      </c>
      <c r="H242" s="7">
        <v>470</v>
      </c>
      <c r="I242" s="7" t="s">
        <v>102</v>
      </c>
      <c r="J242" s="8">
        <v>402</v>
      </c>
    </row>
    <row r="243" spans="1:10" ht="15" customHeight="1" x14ac:dyDescent="0.2">
      <c r="A243" s="10" t="s">
        <v>10</v>
      </c>
      <c r="B243" s="7">
        <v>56</v>
      </c>
      <c r="C243" s="7">
        <v>2516</v>
      </c>
      <c r="D243" s="7">
        <v>1145</v>
      </c>
      <c r="E243" s="7">
        <v>371.99999999999994</v>
      </c>
      <c r="F243" s="7">
        <v>53.000000000000007</v>
      </c>
      <c r="G243" s="7">
        <v>40</v>
      </c>
      <c r="H243" s="7">
        <v>264</v>
      </c>
      <c r="I243" s="7">
        <v>2.0000000000000004</v>
      </c>
      <c r="J243" s="8">
        <v>640.00000000000011</v>
      </c>
    </row>
    <row r="244" spans="1:10" ht="15" customHeight="1" x14ac:dyDescent="0.2">
      <c r="A244" s="10" t="s">
        <v>11</v>
      </c>
      <c r="B244" s="7">
        <v>258</v>
      </c>
      <c r="C244" s="7">
        <v>8477.0000000000018</v>
      </c>
      <c r="D244" s="7">
        <v>4070</v>
      </c>
      <c r="E244" s="7">
        <v>1859</v>
      </c>
      <c r="F244" s="7">
        <v>189.99999999999989</v>
      </c>
      <c r="G244" s="7">
        <v>172</v>
      </c>
      <c r="H244" s="7">
        <v>394</v>
      </c>
      <c r="I244" s="7">
        <v>5.0000000000000018</v>
      </c>
      <c r="J244" s="8">
        <v>1786.9999999999998</v>
      </c>
    </row>
    <row r="245" spans="1:10" ht="15" customHeight="1" x14ac:dyDescent="0.2">
      <c r="A245" s="10" t="s">
        <v>13</v>
      </c>
      <c r="B245" s="7">
        <v>3</v>
      </c>
      <c r="C245" s="7">
        <v>11</v>
      </c>
      <c r="D245" s="7">
        <v>10</v>
      </c>
      <c r="E245" s="7" t="s">
        <v>102</v>
      </c>
      <c r="F245" s="7" t="s">
        <v>102</v>
      </c>
      <c r="G245" s="7" t="s">
        <v>102</v>
      </c>
      <c r="H245" s="7" t="s">
        <v>102</v>
      </c>
      <c r="I245" s="7" t="s">
        <v>102</v>
      </c>
      <c r="J245" s="8">
        <v>1</v>
      </c>
    </row>
    <row r="246" spans="1:10" ht="21" customHeight="1" x14ac:dyDescent="0.2">
      <c r="A246" s="11" t="s">
        <v>55</v>
      </c>
      <c r="B246" s="5">
        <f>SUM(B247:B252)</f>
        <v>801</v>
      </c>
      <c r="C246" s="5">
        <f t="shared" ref="C246" si="97">SUM(C247:C252)</f>
        <v>46368</v>
      </c>
      <c r="D246" s="5">
        <f t="shared" ref="D246" si="98">SUM(D247:D252)</f>
        <v>16384</v>
      </c>
      <c r="E246" s="5">
        <f t="shared" ref="E246" si="99">SUM(E247:E252)</f>
        <v>5807.0000000000009</v>
      </c>
      <c r="F246" s="5">
        <f t="shared" ref="F246" si="100">SUM(F247:F252)</f>
        <v>606.99999999999989</v>
      </c>
      <c r="G246" s="5">
        <f t="shared" ref="G246" si="101">SUM(G247:G252)</f>
        <v>461.00000000000011</v>
      </c>
      <c r="H246" s="5">
        <f t="shared" ref="H246" si="102">SUM(H247:H252)</f>
        <v>15248.000000000002</v>
      </c>
      <c r="I246" s="5">
        <f t="shared" ref="I246" si="103">SUM(I247:I252)</f>
        <v>4</v>
      </c>
      <c r="J246" s="6">
        <f t="shared" ref="J246" si="104">SUM(J247:J252)</f>
        <v>7856.9999999999982</v>
      </c>
    </row>
    <row r="247" spans="1:10" ht="15" customHeight="1" x14ac:dyDescent="0.2">
      <c r="A247" s="10" t="s">
        <v>8</v>
      </c>
      <c r="B247" s="7">
        <v>100</v>
      </c>
      <c r="C247" s="7">
        <v>4347.0000000000009</v>
      </c>
      <c r="D247" s="7">
        <v>1995.9999999999998</v>
      </c>
      <c r="E247" s="7">
        <v>749.00000000000023</v>
      </c>
      <c r="F247" s="7">
        <v>75.000000000000014</v>
      </c>
      <c r="G247" s="7">
        <v>73</v>
      </c>
      <c r="H247" s="7">
        <v>134</v>
      </c>
      <c r="I247" s="7" t="s">
        <v>102</v>
      </c>
      <c r="J247" s="8">
        <v>1320</v>
      </c>
    </row>
    <row r="248" spans="1:10" ht="15" customHeight="1" x14ac:dyDescent="0.2">
      <c r="A248" s="10" t="s">
        <v>9</v>
      </c>
      <c r="B248" s="7">
        <v>138</v>
      </c>
      <c r="C248" s="7">
        <v>19610.000000000004</v>
      </c>
      <c r="D248" s="7">
        <v>3960</v>
      </c>
      <c r="E248" s="7">
        <v>222.99999999999997</v>
      </c>
      <c r="F248" s="7">
        <v>19.999999999999996</v>
      </c>
      <c r="G248" s="7" t="s">
        <v>102</v>
      </c>
      <c r="H248" s="7">
        <v>14316.000000000002</v>
      </c>
      <c r="I248" s="7" t="s">
        <v>102</v>
      </c>
      <c r="J248" s="8">
        <v>1091</v>
      </c>
    </row>
    <row r="249" spans="1:10" ht="15" customHeight="1" x14ac:dyDescent="0.2">
      <c r="A249" s="10" t="s">
        <v>10</v>
      </c>
      <c r="B249" s="7">
        <v>97</v>
      </c>
      <c r="C249" s="7">
        <v>5898</v>
      </c>
      <c r="D249" s="7">
        <v>2704.0000000000009</v>
      </c>
      <c r="E249" s="7">
        <v>1080.9999999999998</v>
      </c>
      <c r="F249" s="7">
        <v>107.00000000000003</v>
      </c>
      <c r="G249" s="7">
        <v>63.000000000000021</v>
      </c>
      <c r="H249" s="7">
        <v>443.00000000000006</v>
      </c>
      <c r="I249" s="7" t="s">
        <v>102</v>
      </c>
      <c r="J249" s="8">
        <v>1500.0000000000002</v>
      </c>
    </row>
    <row r="250" spans="1:10" ht="15" customHeight="1" x14ac:dyDescent="0.2">
      <c r="A250" s="10" t="s">
        <v>11</v>
      </c>
      <c r="B250" s="7">
        <v>464</v>
      </c>
      <c r="C250" s="7">
        <v>16207.999999999996</v>
      </c>
      <c r="D250" s="7">
        <v>7573.9999999999991</v>
      </c>
      <c r="E250" s="7">
        <v>3690.0000000000009</v>
      </c>
      <c r="F250" s="7">
        <v>397.99999999999983</v>
      </c>
      <c r="G250" s="7">
        <v>325.00000000000011</v>
      </c>
      <c r="H250" s="7">
        <v>355</v>
      </c>
      <c r="I250" s="7">
        <v>4</v>
      </c>
      <c r="J250" s="8">
        <v>3861.9999999999986</v>
      </c>
    </row>
    <row r="251" spans="1:10" ht="15" customHeight="1" x14ac:dyDescent="0.2">
      <c r="A251" s="10" t="s">
        <v>12</v>
      </c>
      <c r="B251" s="7">
        <v>1</v>
      </c>
      <c r="C251" s="7">
        <v>301</v>
      </c>
      <c r="D251" s="7">
        <v>150</v>
      </c>
      <c r="E251" s="7">
        <v>64</v>
      </c>
      <c r="F251" s="7">
        <v>7</v>
      </c>
      <c r="G251" s="7" t="s">
        <v>102</v>
      </c>
      <c r="H251" s="7" t="s">
        <v>102</v>
      </c>
      <c r="I251" s="7" t="s">
        <v>102</v>
      </c>
      <c r="J251" s="8">
        <v>80</v>
      </c>
    </row>
    <row r="252" spans="1:10" ht="15" customHeight="1" x14ac:dyDescent="0.2">
      <c r="A252" s="10" t="s">
        <v>13</v>
      </c>
      <c r="B252" s="7">
        <v>1</v>
      </c>
      <c r="C252" s="7">
        <v>4</v>
      </c>
      <c r="D252" s="7" t="s">
        <v>102</v>
      </c>
      <c r="E252" s="7" t="s">
        <v>102</v>
      </c>
      <c r="F252" s="7" t="s">
        <v>102</v>
      </c>
      <c r="G252" s="7" t="s">
        <v>102</v>
      </c>
      <c r="H252" s="7" t="s">
        <v>102</v>
      </c>
      <c r="I252" s="7" t="s">
        <v>102</v>
      </c>
      <c r="J252" s="8">
        <v>4</v>
      </c>
    </row>
    <row r="253" spans="1:10" ht="21" customHeight="1" x14ac:dyDescent="0.2">
      <c r="A253" s="11" t="s">
        <v>56</v>
      </c>
      <c r="B253" s="5">
        <f>SUM(B254:B259)</f>
        <v>1104</v>
      </c>
      <c r="C253" s="5">
        <f t="shared" ref="C253" si="105">SUM(C254:C259)</f>
        <v>34127.000000000015</v>
      </c>
      <c r="D253" s="5">
        <f t="shared" ref="D253" si="106">SUM(D254:D259)</f>
        <v>15173.999999999996</v>
      </c>
      <c r="E253" s="5">
        <f t="shared" ref="E253" si="107">SUM(E254:E259)</f>
        <v>5450</v>
      </c>
      <c r="F253" s="5">
        <f t="shared" ref="F253" si="108">SUM(F254:F259)</f>
        <v>792.99999999999989</v>
      </c>
      <c r="G253" s="5">
        <f t="shared" ref="G253" si="109">SUM(G254:G259)</f>
        <v>665.00000000000011</v>
      </c>
      <c r="H253" s="5">
        <f t="shared" ref="H253" si="110">SUM(H254:H259)</f>
        <v>3755.9999999999991</v>
      </c>
      <c r="I253" s="5">
        <f t="shared" ref="I253" si="111">SUM(I254:I259)</f>
        <v>22.000000000000028</v>
      </c>
      <c r="J253" s="6">
        <f t="shared" ref="J253" si="112">SUM(J254:J259)</f>
        <v>8267.0000000000036</v>
      </c>
    </row>
    <row r="254" spans="1:10" ht="15" customHeight="1" x14ac:dyDescent="0.2">
      <c r="A254" s="10" t="s">
        <v>8</v>
      </c>
      <c r="B254" s="7">
        <v>226</v>
      </c>
      <c r="C254" s="7">
        <v>8933.0000000000018</v>
      </c>
      <c r="D254" s="7">
        <v>4550</v>
      </c>
      <c r="E254" s="7">
        <v>1040</v>
      </c>
      <c r="F254" s="7">
        <v>176.00000000000014</v>
      </c>
      <c r="G254" s="7">
        <v>63.000000000000021</v>
      </c>
      <c r="H254" s="7">
        <v>302</v>
      </c>
      <c r="I254" s="7">
        <v>2.0000000000000004</v>
      </c>
      <c r="J254" s="8">
        <v>2800.0000000000023</v>
      </c>
    </row>
    <row r="255" spans="1:10" ht="15" customHeight="1" x14ac:dyDescent="0.2">
      <c r="A255" s="10" t="s">
        <v>9</v>
      </c>
      <c r="B255" s="7">
        <v>144</v>
      </c>
      <c r="C255" s="7">
        <v>3248.9999999999995</v>
      </c>
      <c r="D255" s="7">
        <v>718.00000000000023</v>
      </c>
      <c r="E255" s="7">
        <v>154</v>
      </c>
      <c r="F255" s="7">
        <v>22</v>
      </c>
      <c r="G255" s="7">
        <v>21</v>
      </c>
      <c r="H255" s="7">
        <v>1809.9999999999993</v>
      </c>
      <c r="I255" s="7" t="s">
        <v>102</v>
      </c>
      <c r="J255" s="8">
        <v>524</v>
      </c>
    </row>
    <row r="256" spans="1:10" ht="15" customHeight="1" x14ac:dyDescent="0.2">
      <c r="A256" s="10" t="s">
        <v>10</v>
      </c>
      <c r="B256" s="7">
        <v>159</v>
      </c>
      <c r="C256" s="7">
        <v>7195.0000000000009</v>
      </c>
      <c r="D256" s="7">
        <v>3106.9999999999991</v>
      </c>
      <c r="E256" s="7">
        <v>1368</v>
      </c>
      <c r="F256" s="7">
        <v>140</v>
      </c>
      <c r="G256" s="7">
        <v>88.000000000000057</v>
      </c>
      <c r="H256" s="7">
        <v>689</v>
      </c>
      <c r="I256" s="7">
        <v>5</v>
      </c>
      <c r="J256" s="8">
        <v>1798</v>
      </c>
    </row>
    <row r="257" spans="1:10" ht="15" customHeight="1" x14ac:dyDescent="0.2">
      <c r="A257" s="10" t="s">
        <v>11</v>
      </c>
      <c r="B257" s="7">
        <v>571</v>
      </c>
      <c r="C257" s="7">
        <v>14496.000000000015</v>
      </c>
      <c r="D257" s="7">
        <v>6593.9999999999973</v>
      </c>
      <c r="E257" s="7">
        <v>2872</v>
      </c>
      <c r="F257" s="7">
        <v>452.99999999999977</v>
      </c>
      <c r="G257" s="7">
        <v>493.00000000000006</v>
      </c>
      <c r="H257" s="7">
        <v>954.00000000000023</v>
      </c>
      <c r="I257" s="7">
        <v>15.000000000000028</v>
      </c>
      <c r="J257" s="8">
        <v>3115.0000000000018</v>
      </c>
    </row>
    <row r="258" spans="1:10" ht="15" customHeight="1" x14ac:dyDescent="0.2">
      <c r="A258" s="10" t="s">
        <v>12</v>
      </c>
      <c r="B258" s="7">
        <v>2</v>
      </c>
      <c r="C258" s="7">
        <v>252</v>
      </c>
      <c r="D258" s="7">
        <v>205</v>
      </c>
      <c r="E258" s="7">
        <v>16</v>
      </c>
      <c r="F258" s="7">
        <v>2</v>
      </c>
      <c r="G258" s="7" t="s">
        <v>102</v>
      </c>
      <c r="H258" s="7" t="s">
        <v>102</v>
      </c>
      <c r="I258" s="7" t="s">
        <v>102</v>
      </c>
      <c r="J258" s="8">
        <v>29</v>
      </c>
    </row>
    <row r="259" spans="1:10" ht="15" customHeight="1" x14ac:dyDescent="0.2">
      <c r="A259" s="10" t="s">
        <v>13</v>
      </c>
      <c r="B259" s="7">
        <v>2</v>
      </c>
      <c r="C259" s="7">
        <v>2</v>
      </c>
      <c r="D259" s="7" t="s">
        <v>102</v>
      </c>
      <c r="E259" s="7" t="s">
        <v>102</v>
      </c>
      <c r="F259" s="7" t="s">
        <v>102</v>
      </c>
      <c r="G259" s="7" t="s">
        <v>102</v>
      </c>
      <c r="H259" s="7">
        <v>1</v>
      </c>
      <c r="I259" s="7" t="s">
        <v>102</v>
      </c>
      <c r="J259" s="8">
        <v>1</v>
      </c>
    </row>
    <row r="260" spans="1:10" ht="21" customHeight="1" x14ac:dyDescent="0.2">
      <c r="A260" s="11" t="s">
        <v>57</v>
      </c>
      <c r="B260" s="5">
        <f t="shared" ref="B260:H260" si="113">SUM(B261:B264)</f>
        <v>742</v>
      </c>
      <c r="C260" s="5">
        <f t="shared" si="113"/>
        <v>30299.000000000007</v>
      </c>
      <c r="D260" s="5">
        <f t="shared" si="113"/>
        <v>11327.000000000002</v>
      </c>
      <c r="E260" s="5">
        <f t="shared" si="113"/>
        <v>5616.0000000000027</v>
      </c>
      <c r="F260" s="5">
        <f t="shared" si="113"/>
        <v>534.99999999999977</v>
      </c>
      <c r="G260" s="5">
        <f t="shared" si="113"/>
        <v>502.00000000000006</v>
      </c>
      <c r="H260" s="5">
        <f t="shared" si="113"/>
        <v>6377</v>
      </c>
      <c r="I260" s="5" t="s">
        <v>102</v>
      </c>
      <c r="J260" s="6">
        <f>SUM(J261:J264)</f>
        <v>5941.9999999999991</v>
      </c>
    </row>
    <row r="261" spans="1:10" ht="15" customHeight="1" x14ac:dyDescent="0.2">
      <c r="A261" s="10" t="s">
        <v>8</v>
      </c>
      <c r="B261" s="7">
        <v>95</v>
      </c>
      <c r="C261" s="7">
        <v>4873.0000000000009</v>
      </c>
      <c r="D261" s="7">
        <v>2401.0000000000009</v>
      </c>
      <c r="E261" s="7">
        <v>840.00000000000011</v>
      </c>
      <c r="F261" s="7">
        <v>99.000000000000014</v>
      </c>
      <c r="G261" s="7">
        <v>65.000000000000014</v>
      </c>
      <c r="H261" s="7">
        <v>175.00000000000003</v>
      </c>
      <c r="I261" s="7" t="s">
        <v>102</v>
      </c>
      <c r="J261" s="8">
        <v>1293</v>
      </c>
    </row>
    <row r="262" spans="1:10" ht="15" customHeight="1" x14ac:dyDescent="0.2">
      <c r="A262" s="10" t="s">
        <v>9</v>
      </c>
      <c r="B262" s="7">
        <v>125</v>
      </c>
      <c r="C262" s="7">
        <v>6404.9999999999991</v>
      </c>
      <c r="D262" s="7">
        <v>764.99999999999989</v>
      </c>
      <c r="E262" s="7">
        <v>65.000000000000014</v>
      </c>
      <c r="F262" s="7">
        <v>17</v>
      </c>
      <c r="G262" s="7">
        <v>16.000000000000004</v>
      </c>
      <c r="H262" s="7">
        <v>4732</v>
      </c>
      <c r="I262" s="7" t="s">
        <v>102</v>
      </c>
      <c r="J262" s="8">
        <v>809.99999999999989</v>
      </c>
    </row>
    <row r="263" spans="1:10" ht="15" customHeight="1" x14ac:dyDescent="0.2">
      <c r="A263" s="10" t="s">
        <v>10</v>
      </c>
      <c r="B263" s="7">
        <v>86</v>
      </c>
      <c r="C263" s="7">
        <v>4052</v>
      </c>
      <c r="D263" s="7">
        <v>1881.0000000000005</v>
      </c>
      <c r="E263" s="7">
        <v>646.99999999999989</v>
      </c>
      <c r="F263" s="7">
        <v>86.999999999999986</v>
      </c>
      <c r="G263" s="7">
        <v>156</v>
      </c>
      <c r="H263" s="7">
        <v>458</v>
      </c>
      <c r="I263" s="7" t="s">
        <v>102</v>
      </c>
      <c r="J263" s="8">
        <v>823</v>
      </c>
    </row>
    <row r="264" spans="1:10" ht="15" customHeight="1" x14ac:dyDescent="0.2">
      <c r="A264" s="10" t="s">
        <v>11</v>
      </c>
      <c r="B264" s="7">
        <v>436</v>
      </c>
      <c r="C264" s="7">
        <v>14969.000000000009</v>
      </c>
      <c r="D264" s="7">
        <v>6280</v>
      </c>
      <c r="E264" s="7">
        <v>4064.0000000000027</v>
      </c>
      <c r="F264" s="7">
        <v>331.99999999999977</v>
      </c>
      <c r="G264" s="7">
        <v>265.00000000000006</v>
      </c>
      <c r="H264" s="7">
        <v>1012</v>
      </c>
      <c r="I264" s="7" t="s">
        <v>102</v>
      </c>
      <c r="J264" s="8">
        <v>3015.9999999999991</v>
      </c>
    </row>
    <row r="265" spans="1:10" ht="21" customHeight="1" x14ac:dyDescent="0.2">
      <c r="A265" s="11" t="s">
        <v>58</v>
      </c>
      <c r="B265" s="5">
        <f t="shared" ref="B265:J265" si="114">SUM(B266:B270)</f>
        <v>255</v>
      </c>
      <c r="C265" s="5">
        <f t="shared" si="114"/>
        <v>15588</v>
      </c>
      <c r="D265" s="5">
        <f t="shared" si="114"/>
        <v>6994</v>
      </c>
      <c r="E265" s="5">
        <f t="shared" si="114"/>
        <v>2658.0000000000009</v>
      </c>
      <c r="F265" s="5">
        <f t="shared" si="114"/>
        <v>296.00000000000006</v>
      </c>
      <c r="G265" s="5">
        <f t="shared" si="114"/>
        <v>410</v>
      </c>
      <c r="H265" s="5">
        <f t="shared" si="114"/>
        <v>1290</v>
      </c>
      <c r="I265" s="5">
        <f t="shared" si="114"/>
        <v>2.0000000000000009</v>
      </c>
      <c r="J265" s="6">
        <f t="shared" si="114"/>
        <v>3938</v>
      </c>
    </row>
    <row r="266" spans="1:10" ht="15" customHeight="1" x14ac:dyDescent="0.2">
      <c r="A266" s="10" t="s">
        <v>8</v>
      </c>
      <c r="B266" s="7">
        <v>36</v>
      </c>
      <c r="C266" s="7">
        <v>2297</v>
      </c>
      <c r="D266" s="7">
        <v>1245.9999999999998</v>
      </c>
      <c r="E266" s="7">
        <v>357.00000000000006</v>
      </c>
      <c r="F266" s="7">
        <v>28.999999999999993</v>
      </c>
      <c r="G266" s="7">
        <v>4</v>
      </c>
      <c r="H266" s="7">
        <v>8</v>
      </c>
      <c r="I266" s="7" t="s">
        <v>102</v>
      </c>
      <c r="J266" s="8">
        <v>653</v>
      </c>
    </row>
    <row r="267" spans="1:10" ht="15" customHeight="1" x14ac:dyDescent="0.2">
      <c r="A267" s="10" t="s">
        <v>9</v>
      </c>
      <c r="B267" s="7">
        <v>38</v>
      </c>
      <c r="C267" s="7">
        <v>1565.0000000000002</v>
      </c>
      <c r="D267" s="7">
        <v>429.00000000000006</v>
      </c>
      <c r="E267" s="7">
        <v>77.999999999999986</v>
      </c>
      <c r="F267" s="7">
        <v>13.000000000000002</v>
      </c>
      <c r="G267" s="7" t="s">
        <v>102</v>
      </c>
      <c r="H267" s="7">
        <v>875</v>
      </c>
      <c r="I267" s="7" t="s">
        <v>102</v>
      </c>
      <c r="J267" s="8">
        <v>169.99999999999997</v>
      </c>
    </row>
    <row r="268" spans="1:10" ht="15" customHeight="1" x14ac:dyDescent="0.2">
      <c r="A268" s="10" t="s">
        <v>10</v>
      </c>
      <c r="B268" s="7">
        <v>31</v>
      </c>
      <c r="C268" s="7">
        <v>3295.9999999999995</v>
      </c>
      <c r="D268" s="7">
        <v>1526</v>
      </c>
      <c r="E268" s="7">
        <v>577</v>
      </c>
      <c r="F268" s="7">
        <v>57</v>
      </c>
      <c r="G268" s="7">
        <v>43</v>
      </c>
      <c r="H268" s="7">
        <v>249.00000000000003</v>
      </c>
      <c r="I268" s="7" t="s">
        <v>102</v>
      </c>
      <c r="J268" s="8">
        <v>844</v>
      </c>
    </row>
    <row r="269" spans="1:10" ht="15" customHeight="1" x14ac:dyDescent="0.2">
      <c r="A269" s="10" t="s">
        <v>11</v>
      </c>
      <c r="B269" s="7">
        <v>149</v>
      </c>
      <c r="C269" s="7">
        <v>6971.0000000000009</v>
      </c>
      <c r="D269" s="7">
        <v>3209.9999999999995</v>
      </c>
      <c r="E269" s="7">
        <v>1514.0000000000009</v>
      </c>
      <c r="F269" s="7">
        <v>185.00000000000006</v>
      </c>
      <c r="G269" s="7">
        <v>82.999999999999986</v>
      </c>
      <c r="H269" s="7">
        <v>158</v>
      </c>
      <c r="I269" s="7">
        <v>2.0000000000000009</v>
      </c>
      <c r="J269" s="8">
        <v>1819.0000000000002</v>
      </c>
    </row>
    <row r="270" spans="1:10" ht="15" customHeight="1" x14ac:dyDescent="0.2">
      <c r="A270" s="10" t="s">
        <v>12</v>
      </c>
      <c r="B270" s="7">
        <v>1</v>
      </c>
      <c r="C270" s="7">
        <v>1459</v>
      </c>
      <c r="D270" s="7">
        <v>583</v>
      </c>
      <c r="E270" s="7">
        <v>132</v>
      </c>
      <c r="F270" s="7">
        <v>12</v>
      </c>
      <c r="G270" s="7">
        <v>280</v>
      </c>
      <c r="H270" s="7" t="s">
        <v>102</v>
      </c>
      <c r="I270" s="7" t="s">
        <v>102</v>
      </c>
      <c r="J270" s="8">
        <v>452</v>
      </c>
    </row>
    <row r="271" spans="1:10" ht="21" customHeight="1" x14ac:dyDescent="0.2">
      <c r="A271" s="11" t="s">
        <v>59</v>
      </c>
      <c r="B271" s="5">
        <f>SUM(B272:B277)</f>
        <v>325</v>
      </c>
      <c r="C271" s="5">
        <f t="shared" ref="C271" si="115">SUM(C272:C277)</f>
        <v>13717</v>
      </c>
      <c r="D271" s="5">
        <f t="shared" ref="D271" si="116">SUM(D272:D277)</f>
        <v>6605.9999999999991</v>
      </c>
      <c r="E271" s="5">
        <f t="shared" ref="E271" si="117">SUM(E272:E277)</f>
        <v>2142.9999999999995</v>
      </c>
      <c r="F271" s="5">
        <f t="shared" ref="F271" si="118">SUM(F272:F277)</f>
        <v>251</v>
      </c>
      <c r="G271" s="5">
        <f t="shared" ref="G271" si="119">SUM(G272:G277)</f>
        <v>174</v>
      </c>
      <c r="H271" s="5">
        <f t="shared" ref="H271" si="120">SUM(H272:H277)</f>
        <v>1182.9999999999998</v>
      </c>
      <c r="I271" s="5">
        <f t="shared" ref="I271" si="121">SUM(I272:I277)</f>
        <v>4</v>
      </c>
      <c r="J271" s="6">
        <f t="shared" ref="J271" si="122">SUM(J272:J277)</f>
        <v>3356</v>
      </c>
    </row>
    <row r="272" spans="1:10" ht="15" customHeight="1" x14ac:dyDescent="0.2">
      <c r="A272" s="10" t="s">
        <v>8</v>
      </c>
      <c r="B272" s="7">
        <v>29</v>
      </c>
      <c r="C272" s="7">
        <v>1331.0000000000002</v>
      </c>
      <c r="D272" s="7">
        <v>636</v>
      </c>
      <c r="E272" s="7">
        <v>180.99999999999997</v>
      </c>
      <c r="F272" s="7">
        <v>24</v>
      </c>
      <c r="G272" s="7">
        <v>17</v>
      </c>
      <c r="H272" s="7">
        <v>2.0000000000000004</v>
      </c>
      <c r="I272" s="7" t="s">
        <v>102</v>
      </c>
      <c r="J272" s="8">
        <v>471.00000000000006</v>
      </c>
    </row>
    <row r="273" spans="1:10" ht="15" customHeight="1" x14ac:dyDescent="0.2">
      <c r="A273" s="10" t="s">
        <v>9</v>
      </c>
      <c r="B273" s="7">
        <v>54</v>
      </c>
      <c r="C273" s="7">
        <v>2417.9999999999991</v>
      </c>
      <c r="D273" s="7">
        <v>781.99999999999977</v>
      </c>
      <c r="E273" s="7">
        <v>174.00000000000003</v>
      </c>
      <c r="F273" s="7">
        <v>20.999999999999996</v>
      </c>
      <c r="G273" s="7">
        <v>26</v>
      </c>
      <c r="H273" s="7">
        <v>899.99999999999989</v>
      </c>
      <c r="I273" s="7">
        <v>2</v>
      </c>
      <c r="J273" s="8">
        <v>513</v>
      </c>
    </row>
    <row r="274" spans="1:10" ht="15" customHeight="1" x14ac:dyDescent="0.2">
      <c r="A274" s="10" t="s">
        <v>10</v>
      </c>
      <c r="B274" s="7">
        <v>37</v>
      </c>
      <c r="C274" s="7">
        <v>1700</v>
      </c>
      <c r="D274" s="7">
        <v>793</v>
      </c>
      <c r="E274" s="7">
        <v>274</v>
      </c>
      <c r="F274" s="7">
        <v>35.000000000000007</v>
      </c>
      <c r="G274" s="7">
        <v>17.999999999999996</v>
      </c>
      <c r="H274" s="7">
        <v>97.999999999999972</v>
      </c>
      <c r="I274" s="7" t="s">
        <v>102</v>
      </c>
      <c r="J274" s="8">
        <v>481.99999999999989</v>
      </c>
    </row>
    <row r="275" spans="1:10" ht="15" customHeight="1" x14ac:dyDescent="0.2">
      <c r="A275" s="10" t="s">
        <v>11</v>
      </c>
      <c r="B275" s="7">
        <v>202</v>
      </c>
      <c r="C275" s="7">
        <v>8027.0000000000018</v>
      </c>
      <c r="D275" s="7">
        <v>4329.9999999999991</v>
      </c>
      <c r="E275" s="7">
        <v>1460.9999999999995</v>
      </c>
      <c r="F275" s="7">
        <v>166</v>
      </c>
      <c r="G275" s="7">
        <v>96.999999999999986</v>
      </c>
      <c r="H275" s="7">
        <v>182.99999999999997</v>
      </c>
      <c r="I275" s="7">
        <v>1.9999999999999998</v>
      </c>
      <c r="J275" s="8">
        <v>1787.9999999999998</v>
      </c>
    </row>
    <row r="276" spans="1:10" ht="15" customHeight="1" x14ac:dyDescent="0.2">
      <c r="A276" s="10" t="s">
        <v>12</v>
      </c>
      <c r="B276" s="7">
        <v>2</v>
      </c>
      <c r="C276" s="7">
        <v>238</v>
      </c>
      <c r="D276" s="7">
        <v>65</v>
      </c>
      <c r="E276" s="7">
        <v>53</v>
      </c>
      <c r="F276" s="7">
        <v>5</v>
      </c>
      <c r="G276" s="7">
        <v>16</v>
      </c>
      <c r="H276" s="7" t="s">
        <v>102</v>
      </c>
      <c r="I276" s="7" t="s">
        <v>102</v>
      </c>
      <c r="J276" s="8">
        <v>99</v>
      </c>
    </row>
    <row r="277" spans="1:10" ht="15" customHeight="1" x14ac:dyDescent="0.2">
      <c r="A277" s="10" t="s">
        <v>13</v>
      </c>
      <c r="B277" s="7">
        <v>1</v>
      </c>
      <c r="C277" s="7">
        <v>3</v>
      </c>
      <c r="D277" s="7" t="s">
        <v>102</v>
      </c>
      <c r="E277" s="7" t="s">
        <v>102</v>
      </c>
      <c r="F277" s="7" t="s">
        <v>102</v>
      </c>
      <c r="G277" s="7" t="s">
        <v>102</v>
      </c>
      <c r="H277" s="7" t="s">
        <v>102</v>
      </c>
      <c r="I277" s="7" t="s">
        <v>102</v>
      </c>
      <c r="J277" s="8">
        <v>3</v>
      </c>
    </row>
    <row r="278" spans="1:10" ht="21" customHeight="1" x14ac:dyDescent="0.2">
      <c r="A278" s="11" t="s">
        <v>60</v>
      </c>
      <c r="B278" s="5">
        <f t="shared" ref="B278:J278" si="123">SUM(B279:B282)</f>
        <v>714</v>
      </c>
      <c r="C278" s="5">
        <f t="shared" si="123"/>
        <v>48067</v>
      </c>
      <c r="D278" s="5">
        <f t="shared" si="123"/>
        <v>18161.999999999996</v>
      </c>
      <c r="E278" s="5">
        <f t="shared" si="123"/>
        <v>7745</v>
      </c>
      <c r="F278" s="5">
        <f t="shared" si="123"/>
        <v>761</v>
      </c>
      <c r="G278" s="5">
        <f t="shared" si="123"/>
        <v>835</v>
      </c>
      <c r="H278" s="5">
        <f t="shared" si="123"/>
        <v>9193</v>
      </c>
      <c r="I278" s="5">
        <f t="shared" si="123"/>
        <v>8</v>
      </c>
      <c r="J278" s="6">
        <f t="shared" si="123"/>
        <v>11362.999999999998</v>
      </c>
    </row>
    <row r="279" spans="1:10" ht="15" customHeight="1" x14ac:dyDescent="0.2">
      <c r="A279" s="10" t="s">
        <v>8</v>
      </c>
      <c r="B279" s="7">
        <v>95</v>
      </c>
      <c r="C279" s="7">
        <v>7843.0000000000027</v>
      </c>
      <c r="D279" s="7">
        <v>3492</v>
      </c>
      <c r="E279" s="7">
        <v>1386</v>
      </c>
      <c r="F279" s="7">
        <v>143.99999999999997</v>
      </c>
      <c r="G279" s="7">
        <v>167</v>
      </c>
      <c r="H279" s="7">
        <v>519.00000000000011</v>
      </c>
      <c r="I279" s="7" t="s">
        <v>102</v>
      </c>
      <c r="J279" s="8">
        <v>2135</v>
      </c>
    </row>
    <row r="280" spans="1:10" ht="15" customHeight="1" x14ac:dyDescent="0.2">
      <c r="A280" s="10" t="s">
        <v>9</v>
      </c>
      <c r="B280" s="7">
        <v>150</v>
      </c>
      <c r="C280" s="7">
        <v>8818.9999999999982</v>
      </c>
      <c r="D280" s="7">
        <v>1979.0000000000002</v>
      </c>
      <c r="E280" s="7">
        <v>410.99999999999994</v>
      </c>
      <c r="F280" s="7">
        <v>39</v>
      </c>
      <c r="G280" s="7">
        <v>49.000000000000007</v>
      </c>
      <c r="H280" s="7">
        <v>5600.9999999999991</v>
      </c>
      <c r="I280" s="7">
        <v>7.0000000000000018</v>
      </c>
      <c r="J280" s="8">
        <v>733.00000000000023</v>
      </c>
    </row>
    <row r="281" spans="1:10" ht="15" customHeight="1" x14ac:dyDescent="0.2">
      <c r="A281" s="10" t="s">
        <v>10</v>
      </c>
      <c r="B281" s="7">
        <v>146</v>
      </c>
      <c r="C281" s="7">
        <v>12843</v>
      </c>
      <c r="D281" s="7">
        <v>4297.9999999999982</v>
      </c>
      <c r="E281" s="7">
        <v>2431.9999999999995</v>
      </c>
      <c r="F281" s="7">
        <v>202.99999999999997</v>
      </c>
      <c r="G281" s="7">
        <v>197</v>
      </c>
      <c r="H281" s="7">
        <v>2105</v>
      </c>
      <c r="I281" s="7" t="s">
        <v>102</v>
      </c>
      <c r="J281" s="8">
        <v>3608.0000000000005</v>
      </c>
    </row>
    <row r="282" spans="1:10" ht="15" customHeight="1" x14ac:dyDescent="0.2">
      <c r="A282" s="10" t="s">
        <v>11</v>
      </c>
      <c r="B282" s="7">
        <v>323</v>
      </c>
      <c r="C282" s="7">
        <v>18561.999999999996</v>
      </c>
      <c r="D282" s="7">
        <v>8392.9999999999982</v>
      </c>
      <c r="E282" s="7">
        <v>3516</v>
      </c>
      <c r="F282" s="7">
        <v>375</v>
      </c>
      <c r="G282" s="7">
        <v>422.00000000000006</v>
      </c>
      <c r="H282" s="7">
        <v>968</v>
      </c>
      <c r="I282" s="7">
        <v>0.99999999999999911</v>
      </c>
      <c r="J282" s="8">
        <v>4886.9999999999982</v>
      </c>
    </row>
    <row r="283" spans="1:10" ht="21" customHeight="1" x14ac:dyDescent="0.2">
      <c r="A283" s="9" t="s">
        <v>64</v>
      </c>
      <c r="B283" s="5">
        <f>+B284+B286+B292+B296+B303+B307</f>
        <v>1993</v>
      </c>
      <c r="C283" s="5">
        <f>+C284+C286+C292+C296+C303+C307</f>
        <v>120758.99999999997</v>
      </c>
      <c r="D283" s="5">
        <f>+D284+D286+D292+D296+D303+D307</f>
        <v>51515</v>
      </c>
      <c r="E283" s="5">
        <f>E286+E292+E296+E303+E307</f>
        <v>19255.000000000004</v>
      </c>
      <c r="F283" s="5">
        <f>+F284+F286+F292+F296+F303</f>
        <v>2386.0000000000005</v>
      </c>
      <c r="G283" s="5">
        <f>+G286+G292+G296+G303+G307</f>
        <v>1383</v>
      </c>
      <c r="H283" s="5">
        <f>+H286+H292+H296+H303</f>
        <v>22528.999999999996</v>
      </c>
      <c r="I283" s="5">
        <f>I286+I292</f>
        <v>20.000000000000004</v>
      </c>
      <c r="J283" s="6">
        <f>+J284+J286+J292+J296+J303</f>
        <v>23670.999999999993</v>
      </c>
    </row>
    <row r="284" spans="1:10" ht="21" customHeight="1" x14ac:dyDescent="0.2">
      <c r="A284" s="11" t="s">
        <v>61</v>
      </c>
      <c r="B284" s="5">
        <f>SUM(B285:B285)</f>
        <v>2</v>
      </c>
      <c r="C284" s="5">
        <f>SUM(C285:C285)</f>
        <v>160</v>
      </c>
      <c r="D284" s="5">
        <f>SUM(D285:D285)</f>
        <v>117</v>
      </c>
      <c r="E284" s="5" t="s">
        <v>102</v>
      </c>
      <c r="F284" s="5">
        <f>SUM(F285:F285)</f>
        <v>40</v>
      </c>
      <c r="G284" s="5" t="s">
        <v>102</v>
      </c>
      <c r="H284" s="5" t="s">
        <v>102</v>
      </c>
      <c r="I284" s="5" t="s">
        <v>102</v>
      </c>
      <c r="J284" s="6">
        <f>SUM(J285:J285)</f>
        <v>3</v>
      </c>
    </row>
    <row r="285" spans="1:10" ht="15" customHeight="1" x14ac:dyDescent="0.2">
      <c r="A285" s="10" t="s">
        <v>11</v>
      </c>
      <c r="B285" s="7">
        <v>2</v>
      </c>
      <c r="C285" s="7">
        <v>160</v>
      </c>
      <c r="D285" s="7">
        <v>117</v>
      </c>
      <c r="E285" s="7" t="s">
        <v>102</v>
      </c>
      <c r="F285" s="7">
        <v>40</v>
      </c>
      <c r="G285" s="7" t="s">
        <v>102</v>
      </c>
      <c r="H285" s="7" t="s">
        <v>102</v>
      </c>
      <c r="I285" s="7" t="s">
        <v>102</v>
      </c>
      <c r="J285" s="8">
        <v>3</v>
      </c>
    </row>
    <row r="286" spans="1:10" ht="21" customHeight="1" x14ac:dyDescent="0.2">
      <c r="A286" s="11" t="s">
        <v>62</v>
      </c>
      <c r="B286" s="5">
        <f t="shared" ref="B286:J286" si="124">SUM(B287:B291)</f>
        <v>1384</v>
      </c>
      <c r="C286" s="5">
        <f t="shared" si="124"/>
        <v>85210.999999999971</v>
      </c>
      <c r="D286" s="5">
        <f t="shared" si="124"/>
        <v>34914</v>
      </c>
      <c r="E286" s="5">
        <f t="shared" si="124"/>
        <v>13533.000000000004</v>
      </c>
      <c r="F286" s="5">
        <f t="shared" si="124"/>
        <v>1625.0000000000005</v>
      </c>
      <c r="G286" s="5">
        <f t="shared" si="124"/>
        <v>930</v>
      </c>
      <c r="H286" s="5">
        <f t="shared" si="124"/>
        <v>17596.999999999996</v>
      </c>
      <c r="I286" s="5">
        <f t="shared" si="124"/>
        <v>6.0000000000000009</v>
      </c>
      <c r="J286" s="6">
        <f t="shared" si="124"/>
        <v>16605.999999999993</v>
      </c>
    </row>
    <row r="287" spans="1:10" ht="15" customHeight="1" x14ac:dyDescent="0.2">
      <c r="A287" s="10" t="s">
        <v>8</v>
      </c>
      <c r="B287" s="7">
        <v>44</v>
      </c>
      <c r="C287" s="7">
        <v>2471.9999999999995</v>
      </c>
      <c r="D287" s="7">
        <v>1324</v>
      </c>
      <c r="E287" s="7">
        <v>390</v>
      </c>
      <c r="F287" s="7">
        <v>48</v>
      </c>
      <c r="G287" s="7">
        <v>10.000000000000002</v>
      </c>
      <c r="H287" s="7">
        <v>84</v>
      </c>
      <c r="I287" s="7" t="s">
        <v>102</v>
      </c>
      <c r="J287" s="8">
        <v>615.99999999999989</v>
      </c>
    </row>
    <row r="288" spans="1:10" ht="15" customHeight="1" x14ac:dyDescent="0.2">
      <c r="A288" s="10" t="s">
        <v>9</v>
      </c>
      <c r="B288" s="7">
        <v>226</v>
      </c>
      <c r="C288" s="7">
        <v>14647.999999999996</v>
      </c>
      <c r="D288" s="7">
        <v>2297.0000000000014</v>
      </c>
      <c r="E288" s="7">
        <v>389.99999999999989</v>
      </c>
      <c r="F288" s="7">
        <v>58.000000000000014</v>
      </c>
      <c r="G288" s="7">
        <v>22.000000000000007</v>
      </c>
      <c r="H288" s="7">
        <v>9406.9999999999927</v>
      </c>
      <c r="I288" s="7" t="s">
        <v>102</v>
      </c>
      <c r="J288" s="8">
        <v>2474</v>
      </c>
    </row>
    <row r="289" spans="1:10" ht="15" customHeight="1" x14ac:dyDescent="0.2">
      <c r="A289" s="10" t="s">
        <v>10</v>
      </c>
      <c r="B289" s="7">
        <v>228</v>
      </c>
      <c r="C289" s="7">
        <v>22852</v>
      </c>
      <c r="D289" s="7">
        <v>9051</v>
      </c>
      <c r="E289" s="7">
        <v>3375.9999999999995</v>
      </c>
      <c r="F289" s="7">
        <v>366.00000000000011</v>
      </c>
      <c r="G289" s="7">
        <v>447.99999999999994</v>
      </c>
      <c r="H289" s="7">
        <v>5191.0000000000018</v>
      </c>
      <c r="I289" s="7">
        <v>2</v>
      </c>
      <c r="J289" s="8">
        <v>4418</v>
      </c>
    </row>
    <row r="290" spans="1:10" ht="15" customHeight="1" x14ac:dyDescent="0.2">
      <c r="A290" s="10" t="s">
        <v>11</v>
      </c>
      <c r="B290" s="7">
        <v>884</v>
      </c>
      <c r="C290" s="7">
        <v>45026.999999999964</v>
      </c>
      <c r="D290" s="7">
        <v>22110</v>
      </c>
      <c r="E290" s="7">
        <v>9365.0000000000055</v>
      </c>
      <c r="F290" s="7">
        <v>1150.0000000000002</v>
      </c>
      <c r="G290" s="7">
        <v>431.00000000000006</v>
      </c>
      <c r="H290" s="7">
        <v>2915.0000000000005</v>
      </c>
      <c r="I290" s="7">
        <v>4.0000000000000009</v>
      </c>
      <c r="J290" s="8">
        <v>9051.9999999999927</v>
      </c>
    </row>
    <row r="291" spans="1:10" ht="15" customHeight="1" x14ac:dyDescent="0.2">
      <c r="A291" s="10" t="s">
        <v>12</v>
      </c>
      <c r="B291" s="7">
        <v>2</v>
      </c>
      <c r="C291" s="7">
        <v>212</v>
      </c>
      <c r="D291" s="7">
        <v>132</v>
      </c>
      <c r="E291" s="7">
        <v>12</v>
      </c>
      <c r="F291" s="7">
        <v>3</v>
      </c>
      <c r="G291" s="7">
        <v>19</v>
      </c>
      <c r="H291" s="7" t="s">
        <v>102</v>
      </c>
      <c r="I291" s="7" t="s">
        <v>102</v>
      </c>
      <c r="J291" s="8">
        <v>46</v>
      </c>
    </row>
    <row r="292" spans="1:10" ht="21" customHeight="1" x14ac:dyDescent="0.2">
      <c r="A292" s="11" t="s">
        <v>63</v>
      </c>
      <c r="B292" s="5">
        <f t="shared" ref="B292:J292" si="125">SUM(B293:B295)</f>
        <v>250</v>
      </c>
      <c r="C292" s="5">
        <f t="shared" si="125"/>
        <v>17124</v>
      </c>
      <c r="D292" s="5">
        <f t="shared" si="125"/>
        <v>8226.0000000000018</v>
      </c>
      <c r="E292" s="5">
        <f t="shared" si="125"/>
        <v>2808</v>
      </c>
      <c r="F292" s="5">
        <f t="shared" si="125"/>
        <v>301.00000000000006</v>
      </c>
      <c r="G292" s="5">
        <f t="shared" si="125"/>
        <v>128.99999999999994</v>
      </c>
      <c r="H292" s="5">
        <f t="shared" si="125"/>
        <v>2018</v>
      </c>
      <c r="I292" s="5">
        <f t="shared" si="125"/>
        <v>14.000000000000004</v>
      </c>
      <c r="J292" s="6">
        <f t="shared" si="125"/>
        <v>3627.9999999999991</v>
      </c>
    </row>
    <row r="293" spans="1:10" ht="15" customHeight="1" x14ac:dyDescent="0.2">
      <c r="A293" s="10" t="s">
        <v>9</v>
      </c>
      <c r="B293" s="7">
        <v>31</v>
      </c>
      <c r="C293" s="7">
        <v>2375</v>
      </c>
      <c r="D293" s="7">
        <v>618.99999999999989</v>
      </c>
      <c r="E293" s="7">
        <v>180.00000000000003</v>
      </c>
      <c r="F293" s="7">
        <v>22</v>
      </c>
      <c r="G293" s="7">
        <v>21.000000000000004</v>
      </c>
      <c r="H293" s="7">
        <v>1163</v>
      </c>
      <c r="I293" s="7" t="s">
        <v>102</v>
      </c>
      <c r="J293" s="8">
        <v>369.99999999999994</v>
      </c>
    </row>
    <row r="294" spans="1:10" ht="15" customHeight="1" x14ac:dyDescent="0.2">
      <c r="A294" s="10" t="s">
        <v>10</v>
      </c>
      <c r="B294" s="7">
        <v>10</v>
      </c>
      <c r="C294" s="7">
        <v>1032</v>
      </c>
      <c r="D294" s="7">
        <v>556.00000000000011</v>
      </c>
      <c r="E294" s="7">
        <v>155</v>
      </c>
      <c r="F294" s="7">
        <v>14</v>
      </c>
      <c r="G294" s="7">
        <v>0.99999999999999989</v>
      </c>
      <c r="H294" s="7">
        <v>125</v>
      </c>
      <c r="I294" s="7" t="s">
        <v>102</v>
      </c>
      <c r="J294" s="8">
        <v>181</v>
      </c>
    </row>
    <row r="295" spans="1:10" ht="15" customHeight="1" x14ac:dyDescent="0.2">
      <c r="A295" s="10" t="s">
        <v>11</v>
      </c>
      <c r="B295" s="7">
        <v>209</v>
      </c>
      <c r="C295" s="7">
        <v>13717</v>
      </c>
      <c r="D295" s="7">
        <v>7051.0000000000018</v>
      </c>
      <c r="E295" s="7">
        <v>2473</v>
      </c>
      <c r="F295" s="7">
        <v>265.00000000000006</v>
      </c>
      <c r="G295" s="7">
        <v>106.99999999999993</v>
      </c>
      <c r="H295" s="7">
        <v>729.99999999999989</v>
      </c>
      <c r="I295" s="7">
        <v>14.000000000000004</v>
      </c>
      <c r="J295" s="8">
        <v>3076.9999999999991</v>
      </c>
    </row>
    <row r="296" spans="1:10" ht="21" customHeight="1" x14ac:dyDescent="0.2">
      <c r="A296" s="11" t="s">
        <v>64</v>
      </c>
      <c r="B296" s="5">
        <f>SUM(B297:B302)</f>
        <v>350</v>
      </c>
      <c r="C296" s="5">
        <f t="shared" ref="C296" si="126">SUM(C297:C302)</f>
        <v>17937</v>
      </c>
      <c r="D296" s="5">
        <f t="shared" ref="D296" si="127">SUM(D297:D302)</f>
        <v>8090</v>
      </c>
      <c r="E296" s="5">
        <f t="shared" ref="E296" si="128">SUM(E297:E302)</f>
        <v>2857</v>
      </c>
      <c r="F296" s="5">
        <f t="shared" ref="F296" si="129">SUM(F297:F302)</f>
        <v>415</v>
      </c>
      <c r="G296" s="5">
        <f t="shared" ref="G296" si="130">SUM(G297:G302)</f>
        <v>307</v>
      </c>
      <c r="H296" s="5">
        <f t="shared" ref="H296" si="131">SUM(H297:H302)</f>
        <v>2909</v>
      </c>
      <c r="I296" s="5" t="s">
        <v>102</v>
      </c>
      <c r="J296" s="6">
        <f t="shared" ref="J296" si="132">SUM(J297:J302)</f>
        <v>3359</v>
      </c>
    </row>
    <row r="297" spans="1:10" ht="15" customHeight="1" x14ac:dyDescent="0.2">
      <c r="A297" s="10" t="s">
        <v>8</v>
      </c>
      <c r="B297" s="7">
        <v>8</v>
      </c>
      <c r="C297" s="7">
        <v>400</v>
      </c>
      <c r="D297" s="7">
        <v>223</v>
      </c>
      <c r="E297" s="7">
        <v>89</v>
      </c>
      <c r="F297" s="7">
        <v>7</v>
      </c>
      <c r="G297" s="7" t="s">
        <v>102</v>
      </c>
      <c r="H297" s="7" t="s">
        <v>102</v>
      </c>
      <c r="I297" s="7" t="s">
        <v>102</v>
      </c>
      <c r="J297" s="8">
        <v>81</v>
      </c>
    </row>
    <row r="298" spans="1:10" ht="15" customHeight="1" x14ac:dyDescent="0.2">
      <c r="A298" s="10" t="s">
        <v>9</v>
      </c>
      <c r="B298" s="7">
        <v>57</v>
      </c>
      <c r="C298" s="7">
        <v>4219</v>
      </c>
      <c r="D298" s="7">
        <v>832</v>
      </c>
      <c r="E298" s="7">
        <v>218</v>
      </c>
      <c r="F298" s="7">
        <v>33.999999999999993</v>
      </c>
      <c r="G298" s="7">
        <v>112</v>
      </c>
      <c r="H298" s="7">
        <v>2149</v>
      </c>
      <c r="I298" s="7" t="s">
        <v>102</v>
      </c>
      <c r="J298" s="8">
        <v>873.99999999999989</v>
      </c>
    </row>
    <row r="299" spans="1:10" ht="15" customHeight="1" x14ac:dyDescent="0.2">
      <c r="A299" s="10" t="s">
        <v>10</v>
      </c>
      <c r="B299" s="7">
        <v>61</v>
      </c>
      <c r="C299" s="7">
        <v>4384</v>
      </c>
      <c r="D299" s="7">
        <v>2020.9999999999995</v>
      </c>
      <c r="E299" s="7">
        <v>741.00000000000011</v>
      </c>
      <c r="F299" s="7">
        <v>98.000000000000014</v>
      </c>
      <c r="G299" s="7">
        <v>52</v>
      </c>
      <c r="H299" s="7">
        <v>670</v>
      </c>
      <c r="I299" s="7" t="s">
        <v>102</v>
      </c>
      <c r="J299" s="8">
        <v>802</v>
      </c>
    </row>
    <row r="300" spans="1:10" ht="15" customHeight="1" x14ac:dyDescent="0.2">
      <c r="A300" s="10" t="s">
        <v>11</v>
      </c>
      <c r="B300" s="7">
        <v>217</v>
      </c>
      <c r="C300" s="7">
        <v>8778</v>
      </c>
      <c r="D300" s="7">
        <v>4947.0000000000009</v>
      </c>
      <c r="E300" s="7">
        <v>1773</v>
      </c>
      <c r="F300" s="7">
        <v>268</v>
      </c>
      <c r="G300" s="7">
        <v>133.00000000000003</v>
      </c>
      <c r="H300" s="7">
        <v>79.000000000000014</v>
      </c>
      <c r="I300" s="7" t="s">
        <v>102</v>
      </c>
      <c r="J300" s="8">
        <v>1577.9999999999998</v>
      </c>
    </row>
    <row r="301" spans="1:10" ht="15" customHeight="1" x14ac:dyDescent="0.2">
      <c r="A301" s="10" t="s">
        <v>12</v>
      </c>
      <c r="B301" s="7">
        <v>2</v>
      </c>
      <c r="C301" s="7">
        <v>150</v>
      </c>
      <c r="D301" s="7">
        <v>67</v>
      </c>
      <c r="E301" s="7">
        <v>36</v>
      </c>
      <c r="F301" s="7">
        <v>8</v>
      </c>
      <c r="G301" s="7">
        <v>10</v>
      </c>
      <c r="H301" s="7">
        <v>9</v>
      </c>
      <c r="I301" s="7" t="s">
        <v>102</v>
      </c>
      <c r="J301" s="8">
        <v>20</v>
      </c>
    </row>
    <row r="302" spans="1:10" ht="15" customHeight="1" x14ac:dyDescent="0.2">
      <c r="A302" s="10" t="s">
        <v>13</v>
      </c>
      <c r="B302" s="7">
        <v>5</v>
      </c>
      <c r="C302" s="7">
        <v>6</v>
      </c>
      <c r="D302" s="7" t="s">
        <v>102</v>
      </c>
      <c r="E302" s="7" t="s">
        <v>102</v>
      </c>
      <c r="F302" s="7" t="s">
        <v>102</v>
      </c>
      <c r="G302" s="7" t="s">
        <v>102</v>
      </c>
      <c r="H302" s="7">
        <v>2</v>
      </c>
      <c r="I302" s="7" t="s">
        <v>102</v>
      </c>
      <c r="J302" s="8">
        <v>4</v>
      </c>
    </row>
    <row r="303" spans="1:10" ht="21" customHeight="1" x14ac:dyDescent="0.2">
      <c r="A303" s="11" t="s">
        <v>65</v>
      </c>
      <c r="B303" s="5">
        <f t="shared" ref="B303:H303" si="133">SUM(B304:B306)</f>
        <v>6</v>
      </c>
      <c r="C303" s="5">
        <f t="shared" si="133"/>
        <v>324</v>
      </c>
      <c r="D303" s="5">
        <f t="shared" si="133"/>
        <v>167</v>
      </c>
      <c r="E303" s="5">
        <f t="shared" si="133"/>
        <v>56</v>
      </c>
      <c r="F303" s="5">
        <f t="shared" si="133"/>
        <v>5</v>
      </c>
      <c r="G303" s="5">
        <f t="shared" si="133"/>
        <v>16</v>
      </c>
      <c r="H303" s="5">
        <f t="shared" si="133"/>
        <v>5</v>
      </c>
      <c r="I303" s="5" t="s">
        <v>102</v>
      </c>
      <c r="J303" s="6">
        <f>SUM(J304:J306)</f>
        <v>75</v>
      </c>
    </row>
    <row r="304" spans="1:10" ht="15" customHeight="1" x14ac:dyDescent="0.2">
      <c r="A304" s="10" t="s">
        <v>8</v>
      </c>
      <c r="B304" s="7">
        <v>1</v>
      </c>
      <c r="C304" s="7">
        <v>6</v>
      </c>
      <c r="D304" s="7">
        <v>6</v>
      </c>
      <c r="E304" s="7" t="s">
        <v>102</v>
      </c>
      <c r="F304" s="7" t="s">
        <v>102</v>
      </c>
      <c r="G304" s="7" t="s">
        <v>102</v>
      </c>
      <c r="H304" s="7" t="s">
        <v>102</v>
      </c>
      <c r="I304" s="7" t="s">
        <v>102</v>
      </c>
      <c r="J304" s="8" t="s">
        <v>102</v>
      </c>
    </row>
    <row r="305" spans="1:10" ht="15" customHeight="1" x14ac:dyDescent="0.2">
      <c r="A305" s="10" t="s">
        <v>10</v>
      </c>
      <c r="B305" s="7">
        <v>1</v>
      </c>
      <c r="C305" s="7">
        <v>65</v>
      </c>
      <c r="D305" s="7">
        <v>10</v>
      </c>
      <c r="E305" s="7">
        <v>10</v>
      </c>
      <c r="F305" s="7">
        <v>1</v>
      </c>
      <c r="G305" s="7">
        <v>4</v>
      </c>
      <c r="H305" s="7" t="s">
        <v>102</v>
      </c>
      <c r="I305" s="7" t="s">
        <v>102</v>
      </c>
      <c r="J305" s="8">
        <v>40</v>
      </c>
    </row>
    <row r="306" spans="1:10" ht="15" customHeight="1" x14ac:dyDescent="0.2">
      <c r="A306" s="10" t="s">
        <v>11</v>
      </c>
      <c r="B306" s="7">
        <v>4</v>
      </c>
      <c r="C306" s="7">
        <v>253</v>
      </c>
      <c r="D306" s="7">
        <v>151</v>
      </c>
      <c r="E306" s="7">
        <v>46</v>
      </c>
      <c r="F306" s="7">
        <v>4</v>
      </c>
      <c r="G306" s="7">
        <v>12</v>
      </c>
      <c r="H306" s="7">
        <v>5</v>
      </c>
      <c r="I306" s="7" t="s">
        <v>102</v>
      </c>
      <c r="J306" s="8">
        <v>35</v>
      </c>
    </row>
    <row r="307" spans="1:10" ht="21" customHeight="1" x14ac:dyDescent="0.2">
      <c r="A307" s="11" t="s">
        <v>66</v>
      </c>
      <c r="B307" s="5">
        <f>SUM(B308:B308)</f>
        <v>1</v>
      </c>
      <c r="C307" s="5">
        <f>SUM(C308:C308)</f>
        <v>3</v>
      </c>
      <c r="D307" s="5">
        <f>SUM(D308:D308)</f>
        <v>1</v>
      </c>
      <c r="E307" s="5">
        <f>SUM(E308:E308)</f>
        <v>1</v>
      </c>
      <c r="F307" s="5" t="s">
        <v>102</v>
      </c>
      <c r="G307" s="5">
        <f>SUM(G308:G308)</f>
        <v>1</v>
      </c>
      <c r="H307" s="5" t="s">
        <v>102</v>
      </c>
      <c r="I307" s="5" t="s">
        <v>102</v>
      </c>
      <c r="J307" s="6" t="s">
        <v>102</v>
      </c>
    </row>
    <row r="308" spans="1:10" ht="15" customHeight="1" x14ac:dyDescent="0.2">
      <c r="A308" s="10" t="s">
        <v>11</v>
      </c>
      <c r="B308" s="7">
        <v>1</v>
      </c>
      <c r="C308" s="7">
        <v>3</v>
      </c>
      <c r="D308" s="7">
        <v>1</v>
      </c>
      <c r="E308" s="7">
        <v>1</v>
      </c>
      <c r="F308" s="7" t="s">
        <v>102</v>
      </c>
      <c r="G308" s="7">
        <v>1</v>
      </c>
      <c r="H308" s="7" t="s">
        <v>102</v>
      </c>
      <c r="I308" s="7" t="s">
        <v>102</v>
      </c>
      <c r="J308" s="8" t="s">
        <v>102</v>
      </c>
    </row>
    <row r="309" spans="1:10" ht="21" customHeight="1" x14ac:dyDescent="0.2">
      <c r="A309" s="9" t="s">
        <v>105</v>
      </c>
      <c r="B309" s="5">
        <f t="shared" ref="B309:H309" si="134">+B310+B316+B323+B330+B337</f>
        <v>1680</v>
      </c>
      <c r="C309" s="5">
        <f t="shared" si="134"/>
        <v>52698.000000000015</v>
      </c>
      <c r="D309" s="5">
        <f t="shared" si="134"/>
        <v>23996.000000000007</v>
      </c>
      <c r="E309" s="5">
        <f t="shared" si="134"/>
        <v>7723</v>
      </c>
      <c r="F309" s="5">
        <f t="shared" si="134"/>
        <v>1537</v>
      </c>
      <c r="G309" s="5">
        <f t="shared" si="134"/>
        <v>1059</v>
      </c>
      <c r="H309" s="5">
        <f t="shared" si="134"/>
        <v>7225</v>
      </c>
      <c r="I309" s="5">
        <f>I316+I323+I330+I337</f>
        <v>10</v>
      </c>
      <c r="J309" s="6">
        <f>+J310+J316+J323+J330+J337</f>
        <v>11148</v>
      </c>
    </row>
    <row r="310" spans="1:10" ht="21" customHeight="1" x14ac:dyDescent="0.2">
      <c r="A310" s="11" t="s">
        <v>88</v>
      </c>
      <c r="B310" s="5">
        <f t="shared" ref="B310:H310" si="135">SUM(B311:B315)</f>
        <v>45</v>
      </c>
      <c r="C310" s="5">
        <f t="shared" si="135"/>
        <v>1596</v>
      </c>
      <c r="D310" s="5">
        <f t="shared" si="135"/>
        <v>773</v>
      </c>
      <c r="E310" s="5">
        <f t="shared" si="135"/>
        <v>291</v>
      </c>
      <c r="F310" s="5">
        <f t="shared" si="135"/>
        <v>32</v>
      </c>
      <c r="G310" s="5">
        <f t="shared" si="135"/>
        <v>16</v>
      </c>
      <c r="H310" s="5">
        <f t="shared" si="135"/>
        <v>163</v>
      </c>
      <c r="I310" s="5" t="s">
        <v>102</v>
      </c>
      <c r="J310" s="6">
        <f>SUM(J311:J315)</f>
        <v>321</v>
      </c>
    </row>
    <row r="311" spans="1:10" ht="15" customHeight="1" x14ac:dyDescent="0.2">
      <c r="A311" s="10" t="s">
        <v>8</v>
      </c>
      <c r="B311" s="7">
        <v>3</v>
      </c>
      <c r="C311" s="7">
        <v>52</v>
      </c>
      <c r="D311" s="7">
        <v>32</v>
      </c>
      <c r="E311" s="7">
        <v>2</v>
      </c>
      <c r="F311" s="7">
        <v>3</v>
      </c>
      <c r="G311" s="7">
        <v>1</v>
      </c>
      <c r="H311" s="7" t="s">
        <v>102</v>
      </c>
      <c r="I311" s="7" t="s">
        <v>102</v>
      </c>
      <c r="J311" s="8">
        <v>14</v>
      </c>
    </row>
    <row r="312" spans="1:10" ht="15" customHeight="1" x14ac:dyDescent="0.2">
      <c r="A312" s="10" t="s">
        <v>9</v>
      </c>
      <c r="B312" s="7">
        <v>15</v>
      </c>
      <c r="C312" s="7">
        <v>784.99999999999989</v>
      </c>
      <c r="D312" s="7">
        <v>405</v>
      </c>
      <c r="E312" s="7">
        <v>90.000000000000014</v>
      </c>
      <c r="F312" s="7">
        <v>9</v>
      </c>
      <c r="G312" s="7">
        <v>14</v>
      </c>
      <c r="H312" s="7">
        <v>144</v>
      </c>
      <c r="I312" s="7" t="s">
        <v>102</v>
      </c>
      <c r="J312" s="8">
        <v>122.99999999999999</v>
      </c>
    </row>
    <row r="313" spans="1:10" ht="15" customHeight="1" x14ac:dyDescent="0.2">
      <c r="A313" s="10" t="s">
        <v>10</v>
      </c>
      <c r="B313" s="7">
        <v>4</v>
      </c>
      <c r="C313" s="7">
        <v>223</v>
      </c>
      <c r="D313" s="7">
        <v>102</v>
      </c>
      <c r="E313" s="7">
        <v>45</v>
      </c>
      <c r="F313" s="7">
        <v>2</v>
      </c>
      <c r="G313" s="7">
        <v>1</v>
      </c>
      <c r="H313" s="7">
        <v>6</v>
      </c>
      <c r="I313" s="7" t="s">
        <v>102</v>
      </c>
      <c r="J313" s="8">
        <v>67</v>
      </c>
    </row>
    <row r="314" spans="1:10" ht="15" customHeight="1" x14ac:dyDescent="0.2">
      <c r="A314" s="10" t="s">
        <v>11</v>
      </c>
      <c r="B314" s="7">
        <v>22</v>
      </c>
      <c r="C314" s="7">
        <v>529.99999999999989</v>
      </c>
      <c r="D314" s="7">
        <v>229.00000000000003</v>
      </c>
      <c r="E314" s="7">
        <v>154</v>
      </c>
      <c r="F314" s="7">
        <v>18</v>
      </c>
      <c r="G314" s="7" t="s">
        <v>102</v>
      </c>
      <c r="H314" s="7">
        <v>13</v>
      </c>
      <c r="I314" s="7" t="s">
        <v>102</v>
      </c>
      <c r="J314" s="8">
        <v>116.00000000000001</v>
      </c>
    </row>
    <row r="315" spans="1:10" ht="15" customHeight="1" x14ac:dyDescent="0.2">
      <c r="A315" s="10" t="s">
        <v>13</v>
      </c>
      <c r="B315" s="7">
        <v>1</v>
      </c>
      <c r="C315" s="7">
        <v>6</v>
      </c>
      <c r="D315" s="7">
        <v>5</v>
      </c>
      <c r="E315" s="7" t="s">
        <v>102</v>
      </c>
      <c r="F315" s="7" t="s">
        <v>102</v>
      </c>
      <c r="G315" s="7" t="s">
        <v>102</v>
      </c>
      <c r="H315" s="7" t="s">
        <v>102</v>
      </c>
      <c r="I315" s="7" t="s">
        <v>102</v>
      </c>
      <c r="J315" s="8">
        <v>1</v>
      </c>
    </row>
    <row r="316" spans="1:10" ht="21" customHeight="1" x14ac:dyDescent="0.2">
      <c r="A316" s="11" t="s">
        <v>89</v>
      </c>
      <c r="B316" s="5">
        <f>SUM(B317:B322)</f>
        <v>713</v>
      </c>
      <c r="C316" s="5">
        <f t="shared" ref="C316" si="136">SUM(C317:C322)</f>
        <v>18497.000000000007</v>
      </c>
      <c r="D316" s="5">
        <f t="shared" ref="D316" si="137">SUM(D317:D322)</f>
        <v>8673.0000000000036</v>
      </c>
      <c r="E316" s="5">
        <f t="shared" ref="E316" si="138">SUM(E317:E322)</f>
        <v>2813</v>
      </c>
      <c r="F316" s="5">
        <f t="shared" ref="F316" si="139">SUM(F317:F322)</f>
        <v>640</v>
      </c>
      <c r="G316" s="5">
        <f t="shared" ref="G316" si="140">SUM(G317:G322)</f>
        <v>397.00000000000006</v>
      </c>
      <c r="H316" s="5">
        <f t="shared" ref="H316" si="141">SUM(H317:H322)</f>
        <v>2599.0000000000005</v>
      </c>
      <c r="I316" s="5">
        <f t="shared" ref="I316" si="142">SUM(I317:I322)</f>
        <v>1</v>
      </c>
      <c r="J316" s="6">
        <f t="shared" ref="J316" si="143">SUM(J317:J322)</f>
        <v>3374.0000000000009</v>
      </c>
    </row>
    <row r="317" spans="1:10" ht="15" customHeight="1" x14ac:dyDescent="0.2">
      <c r="A317" s="10" t="s">
        <v>8</v>
      </c>
      <c r="B317" s="7">
        <v>12</v>
      </c>
      <c r="C317" s="7">
        <v>1443.9999999999998</v>
      </c>
      <c r="D317" s="7">
        <v>870</v>
      </c>
      <c r="E317" s="7">
        <v>180.00000000000003</v>
      </c>
      <c r="F317" s="7">
        <v>110.00000000000003</v>
      </c>
      <c r="G317" s="7">
        <v>72</v>
      </c>
      <c r="H317" s="7">
        <v>50.999999999999986</v>
      </c>
      <c r="I317" s="7">
        <v>1</v>
      </c>
      <c r="J317" s="8">
        <v>160.00000000000003</v>
      </c>
    </row>
    <row r="318" spans="1:10" ht="15" customHeight="1" x14ac:dyDescent="0.2">
      <c r="A318" s="10" t="s">
        <v>9</v>
      </c>
      <c r="B318" s="7">
        <v>89</v>
      </c>
      <c r="C318" s="7">
        <v>2924.0000000000009</v>
      </c>
      <c r="D318" s="7">
        <v>760</v>
      </c>
      <c r="E318" s="7">
        <v>212.00000000000006</v>
      </c>
      <c r="F318" s="7">
        <v>27.999999999999993</v>
      </c>
      <c r="G318" s="7">
        <v>30.999999999999996</v>
      </c>
      <c r="H318" s="7">
        <v>1338.0000000000002</v>
      </c>
      <c r="I318" s="7" t="s">
        <v>102</v>
      </c>
      <c r="J318" s="8">
        <v>555</v>
      </c>
    </row>
    <row r="319" spans="1:10" ht="15" customHeight="1" x14ac:dyDescent="0.2">
      <c r="A319" s="10" t="s">
        <v>10</v>
      </c>
      <c r="B319" s="7">
        <v>101</v>
      </c>
      <c r="C319" s="7">
        <v>3789.9999999999991</v>
      </c>
      <c r="D319" s="7">
        <v>1939</v>
      </c>
      <c r="E319" s="7">
        <v>681</v>
      </c>
      <c r="F319" s="7">
        <v>79.999999999999986</v>
      </c>
      <c r="G319" s="7">
        <v>36.000000000000007</v>
      </c>
      <c r="H319" s="7">
        <v>365.99999999999994</v>
      </c>
      <c r="I319" s="7" t="s">
        <v>102</v>
      </c>
      <c r="J319" s="8">
        <v>687.99999999999977</v>
      </c>
    </row>
    <row r="320" spans="1:10" ht="15" customHeight="1" x14ac:dyDescent="0.2">
      <c r="A320" s="10" t="s">
        <v>11</v>
      </c>
      <c r="B320" s="7">
        <v>504</v>
      </c>
      <c r="C320" s="7">
        <v>9846.0000000000055</v>
      </c>
      <c r="D320" s="7">
        <v>4918.0000000000036</v>
      </c>
      <c r="E320" s="7">
        <v>1684</v>
      </c>
      <c r="F320" s="7">
        <v>413.00000000000006</v>
      </c>
      <c r="G320" s="7">
        <v>246.00000000000006</v>
      </c>
      <c r="H320" s="7">
        <v>769.00000000000011</v>
      </c>
      <c r="I320" s="7" t="s">
        <v>102</v>
      </c>
      <c r="J320" s="8">
        <v>1816.0000000000014</v>
      </c>
    </row>
    <row r="321" spans="1:10" ht="15" customHeight="1" x14ac:dyDescent="0.2">
      <c r="A321" s="10" t="s">
        <v>12</v>
      </c>
      <c r="B321" s="7">
        <v>3</v>
      </c>
      <c r="C321" s="7">
        <v>235</v>
      </c>
      <c r="D321" s="7">
        <v>107</v>
      </c>
      <c r="E321" s="7">
        <v>33</v>
      </c>
      <c r="F321" s="7">
        <v>4</v>
      </c>
      <c r="G321" s="7">
        <v>9</v>
      </c>
      <c r="H321" s="7" t="s">
        <v>102</v>
      </c>
      <c r="I321" s="7" t="s">
        <v>102</v>
      </c>
      <c r="J321" s="8">
        <v>82</v>
      </c>
    </row>
    <row r="322" spans="1:10" ht="15" customHeight="1" x14ac:dyDescent="0.2">
      <c r="A322" s="10" t="s">
        <v>13</v>
      </c>
      <c r="B322" s="7">
        <v>4</v>
      </c>
      <c r="C322" s="7">
        <v>258</v>
      </c>
      <c r="D322" s="7">
        <v>79</v>
      </c>
      <c r="E322" s="7">
        <v>23</v>
      </c>
      <c r="F322" s="7">
        <v>5</v>
      </c>
      <c r="G322" s="7">
        <v>3</v>
      </c>
      <c r="H322" s="7">
        <v>75</v>
      </c>
      <c r="I322" s="7" t="s">
        <v>102</v>
      </c>
      <c r="J322" s="8">
        <v>73</v>
      </c>
    </row>
    <row r="323" spans="1:10" ht="21" customHeight="1" x14ac:dyDescent="0.2">
      <c r="A323" s="11" t="s">
        <v>90</v>
      </c>
      <c r="B323" s="5">
        <f>SUM(B324:B329)</f>
        <v>173</v>
      </c>
      <c r="C323" s="5">
        <f t="shared" ref="C323" si="144">SUM(C324:C329)</f>
        <v>4848</v>
      </c>
      <c r="D323" s="5">
        <f t="shared" ref="D323" si="145">SUM(D324:D329)</f>
        <v>2402.9999999999991</v>
      </c>
      <c r="E323" s="5">
        <f t="shared" ref="E323" si="146">SUM(E324:E329)</f>
        <v>950</v>
      </c>
      <c r="F323" s="5">
        <f t="shared" ref="F323" si="147">SUM(F324:F329)</f>
        <v>159.00000000000003</v>
      </c>
      <c r="G323" s="5">
        <f t="shared" ref="G323" si="148">SUM(G324:G329)</f>
        <v>191</v>
      </c>
      <c r="H323" s="5">
        <f t="shared" ref="H323" si="149">SUM(H324:H329)</f>
        <v>244.00000000000003</v>
      </c>
      <c r="I323" s="5">
        <f t="shared" ref="I323" si="150">SUM(I324:I329)</f>
        <v>0.99999999999999989</v>
      </c>
      <c r="J323" s="6">
        <f t="shared" ref="J323" si="151">SUM(J324:J329)</f>
        <v>899.99999999999977</v>
      </c>
    </row>
    <row r="324" spans="1:10" ht="15" customHeight="1" x14ac:dyDescent="0.2">
      <c r="A324" s="10" t="s">
        <v>8</v>
      </c>
      <c r="B324" s="7">
        <v>5</v>
      </c>
      <c r="C324" s="7">
        <v>419</v>
      </c>
      <c r="D324" s="7">
        <v>174</v>
      </c>
      <c r="E324" s="7">
        <v>174</v>
      </c>
      <c r="F324" s="7">
        <v>4</v>
      </c>
      <c r="G324" s="7">
        <v>2</v>
      </c>
      <c r="H324" s="7">
        <v>1</v>
      </c>
      <c r="I324" s="7" t="s">
        <v>102</v>
      </c>
      <c r="J324" s="8">
        <v>64</v>
      </c>
    </row>
    <row r="325" spans="1:10" ht="15" customHeight="1" x14ac:dyDescent="0.2">
      <c r="A325" s="10" t="s">
        <v>9</v>
      </c>
      <c r="B325" s="7">
        <v>14</v>
      </c>
      <c r="C325" s="7">
        <v>329</v>
      </c>
      <c r="D325" s="7">
        <v>110</v>
      </c>
      <c r="E325" s="7">
        <v>44.999999999999993</v>
      </c>
      <c r="F325" s="7">
        <v>6</v>
      </c>
      <c r="G325" s="7" t="s">
        <v>102</v>
      </c>
      <c r="H325" s="7">
        <v>149</v>
      </c>
      <c r="I325" s="7" t="s">
        <v>102</v>
      </c>
      <c r="J325" s="8">
        <v>19</v>
      </c>
    </row>
    <row r="326" spans="1:10" ht="15" customHeight="1" x14ac:dyDescent="0.2">
      <c r="A326" s="10" t="s">
        <v>10</v>
      </c>
      <c r="B326" s="7">
        <v>22</v>
      </c>
      <c r="C326" s="7">
        <v>658</v>
      </c>
      <c r="D326" s="7">
        <v>271</v>
      </c>
      <c r="E326" s="7">
        <v>122.00000000000001</v>
      </c>
      <c r="F326" s="7">
        <v>35</v>
      </c>
      <c r="G326" s="7">
        <v>67</v>
      </c>
      <c r="H326" s="7">
        <v>20</v>
      </c>
      <c r="I326" s="7">
        <v>0.99999999999999989</v>
      </c>
      <c r="J326" s="8">
        <v>142</v>
      </c>
    </row>
    <row r="327" spans="1:10" ht="15" customHeight="1" x14ac:dyDescent="0.2">
      <c r="A327" s="10" t="s">
        <v>11</v>
      </c>
      <c r="B327" s="7">
        <v>129</v>
      </c>
      <c r="C327" s="7">
        <v>3387.9999999999995</v>
      </c>
      <c r="D327" s="7">
        <v>1815.9999999999993</v>
      </c>
      <c r="E327" s="7">
        <v>608</v>
      </c>
      <c r="F327" s="7">
        <v>112.00000000000003</v>
      </c>
      <c r="G327" s="7">
        <v>112.99999999999999</v>
      </c>
      <c r="H327" s="7">
        <v>74.000000000000028</v>
      </c>
      <c r="I327" s="7" t="s">
        <v>102</v>
      </c>
      <c r="J327" s="8">
        <v>664.99999999999977</v>
      </c>
    </row>
    <row r="328" spans="1:10" ht="15" customHeight="1" x14ac:dyDescent="0.2">
      <c r="A328" s="10" t="s">
        <v>12</v>
      </c>
      <c r="B328" s="7">
        <v>1</v>
      </c>
      <c r="C328" s="7">
        <v>49</v>
      </c>
      <c r="D328" s="7">
        <v>32</v>
      </c>
      <c r="E328" s="7">
        <v>1</v>
      </c>
      <c r="F328" s="7">
        <v>2</v>
      </c>
      <c r="G328" s="7">
        <v>9</v>
      </c>
      <c r="H328" s="7" t="s">
        <v>102</v>
      </c>
      <c r="I328" s="7" t="s">
        <v>102</v>
      </c>
      <c r="J328" s="8">
        <v>5</v>
      </c>
    </row>
    <row r="329" spans="1:10" ht="15" customHeight="1" x14ac:dyDescent="0.2">
      <c r="A329" s="10" t="s">
        <v>13</v>
      </c>
      <c r="B329" s="7">
        <v>2</v>
      </c>
      <c r="C329" s="7">
        <v>5</v>
      </c>
      <c r="D329" s="7" t="s">
        <v>102</v>
      </c>
      <c r="E329" s="7" t="s">
        <v>102</v>
      </c>
      <c r="F329" s="7" t="s">
        <v>102</v>
      </c>
      <c r="G329" s="7" t="s">
        <v>102</v>
      </c>
      <c r="H329" s="7" t="s">
        <v>102</v>
      </c>
      <c r="I329" s="7" t="s">
        <v>102</v>
      </c>
      <c r="J329" s="8">
        <v>5</v>
      </c>
    </row>
    <row r="330" spans="1:10" ht="21" customHeight="1" x14ac:dyDescent="0.2">
      <c r="A330" s="11" t="s">
        <v>91</v>
      </c>
      <c r="B330" s="5">
        <f>SUM(B331:B336)</f>
        <v>629</v>
      </c>
      <c r="C330" s="5">
        <f t="shared" ref="C330" si="152">SUM(C331:C336)</f>
        <v>26315.000000000004</v>
      </c>
      <c r="D330" s="5">
        <f t="shared" ref="D330" si="153">SUM(D331:D336)</f>
        <v>11458.000000000004</v>
      </c>
      <c r="E330" s="5">
        <f t="shared" ref="E330" si="154">SUM(E331:E336)</f>
        <v>3422.0000000000005</v>
      </c>
      <c r="F330" s="5">
        <f t="shared" ref="F330" si="155">SUM(F331:F336)</f>
        <v>649.00000000000011</v>
      </c>
      <c r="G330" s="5">
        <f t="shared" ref="G330" si="156">SUM(G331:G336)</f>
        <v>412.99999999999989</v>
      </c>
      <c r="H330" s="5">
        <f t="shared" ref="H330" si="157">SUM(H331:H336)</f>
        <v>4136</v>
      </c>
      <c r="I330" s="5">
        <f t="shared" ref="I330" si="158">SUM(I331:I336)</f>
        <v>6.9999999999999991</v>
      </c>
      <c r="J330" s="6">
        <f t="shared" ref="J330" si="159">SUM(J331:J336)</f>
        <v>6230</v>
      </c>
    </row>
    <row r="331" spans="1:10" ht="15" customHeight="1" x14ac:dyDescent="0.2">
      <c r="A331" s="10" t="s">
        <v>8</v>
      </c>
      <c r="B331" s="7">
        <v>21</v>
      </c>
      <c r="C331" s="7">
        <v>1359.0000000000002</v>
      </c>
      <c r="D331" s="7">
        <v>642</v>
      </c>
      <c r="E331" s="7">
        <v>259</v>
      </c>
      <c r="F331" s="7">
        <v>32</v>
      </c>
      <c r="G331" s="7">
        <v>3.0000000000000004</v>
      </c>
      <c r="H331" s="7">
        <v>81.999999999999986</v>
      </c>
      <c r="I331" s="7" t="s">
        <v>102</v>
      </c>
      <c r="J331" s="8">
        <v>341</v>
      </c>
    </row>
    <row r="332" spans="1:10" ht="15" customHeight="1" x14ac:dyDescent="0.2">
      <c r="A332" s="10" t="s">
        <v>9</v>
      </c>
      <c r="B332" s="7">
        <v>126</v>
      </c>
      <c r="C332" s="7">
        <v>6294.9999999999982</v>
      </c>
      <c r="D332" s="7">
        <v>1716.0000000000002</v>
      </c>
      <c r="E332" s="7">
        <v>392.99999999999977</v>
      </c>
      <c r="F332" s="7">
        <v>74</v>
      </c>
      <c r="G332" s="7">
        <v>45.999999999999979</v>
      </c>
      <c r="H332" s="7">
        <v>2811.0000000000005</v>
      </c>
      <c r="I332" s="7" t="s">
        <v>102</v>
      </c>
      <c r="J332" s="8">
        <v>1254.9999999999998</v>
      </c>
    </row>
    <row r="333" spans="1:10" ht="15" customHeight="1" x14ac:dyDescent="0.2">
      <c r="A333" s="10" t="s">
        <v>10</v>
      </c>
      <c r="B333" s="7">
        <v>85</v>
      </c>
      <c r="C333" s="7">
        <v>6787</v>
      </c>
      <c r="D333" s="7">
        <v>3151.9999999999995</v>
      </c>
      <c r="E333" s="7">
        <v>852.99999999999989</v>
      </c>
      <c r="F333" s="7">
        <v>234</v>
      </c>
      <c r="G333" s="7">
        <v>202</v>
      </c>
      <c r="H333" s="7">
        <v>380</v>
      </c>
      <c r="I333" s="7">
        <v>5</v>
      </c>
      <c r="J333" s="8">
        <v>1961</v>
      </c>
    </row>
    <row r="334" spans="1:10" ht="15" customHeight="1" x14ac:dyDescent="0.2">
      <c r="A334" s="10" t="s">
        <v>11</v>
      </c>
      <c r="B334" s="7">
        <v>393</v>
      </c>
      <c r="C334" s="7">
        <v>11651.000000000005</v>
      </c>
      <c r="D334" s="7">
        <v>5782.0000000000027</v>
      </c>
      <c r="E334" s="7">
        <v>1893.0000000000009</v>
      </c>
      <c r="F334" s="7">
        <v>306.00000000000011</v>
      </c>
      <c r="G334" s="7">
        <v>161.99999999999994</v>
      </c>
      <c r="H334" s="7">
        <v>862.99999999999955</v>
      </c>
      <c r="I334" s="7">
        <v>1.9999999999999989</v>
      </c>
      <c r="J334" s="8">
        <v>2643.0000000000005</v>
      </c>
    </row>
    <row r="335" spans="1:10" ht="15" customHeight="1" x14ac:dyDescent="0.2">
      <c r="A335" s="10" t="s">
        <v>12</v>
      </c>
      <c r="B335" s="7">
        <v>1</v>
      </c>
      <c r="C335" s="7">
        <v>216</v>
      </c>
      <c r="D335" s="7">
        <v>161</v>
      </c>
      <c r="E335" s="7">
        <v>24</v>
      </c>
      <c r="F335" s="7">
        <v>3</v>
      </c>
      <c r="G335" s="7" t="s">
        <v>102</v>
      </c>
      <c r="H335" s="7" t="s">
        <v>102</v>
      </c>
      <c r="I335" s="7" t="s">
        <v>102</v>
      </c>
      <c r="J335" s="8">
        <v>28</v>
      </c>
    </row>
    <row r="336" spans="1:10" ht="15" customHeight="1" x14ac:dyDescent="0.2">
      <c r="A336" s="10" t="s">
        <v>13</v>
      </c>
      <c r="B336" s="7">
        <v>3</v>
      </c>
      <c r="C336" s="7">
        <v>7</v>
      </c>
      <c r="D336" s="7">
        <v>5</v>
      </c>
      <c r="E336" s="7" t="s">
        <v>102</v>
      </c>
      <c r="F336" s="7" t="s">
        <v>102</v>
      </c>
      <c r="G336" s="7" t="s">
        <v>102</v>
      </c>
      <c r="H336" s="7" t="s">
        <v>102</v>
      </c>
      <c r="I336" s="7" t="s">
        <v>102</v>
      </c>
      <c r="J336" s="8">
        <v>2</v>
      </c>
    </row>
    <row r="337" spans="1:10" ht="21" customHeight="1" x14ac:dyDescent="0.2">
      <c r="A337" s="11" t="s">
        <v>92</v>
      </c>
      <c r="B337" s="5">
        <f>SUM(B338:B343)</f>
        <v>120</v>
      </c>
      <c r="C337" s="5">
        <f t="shared" ref="C337" si="160">SUM(C338:C343)</f>
        <v>1442.0000000000005</v>
      </c>
      <c r="D337" s="5">
        <f t="shared" ref="D337" si="161">SUM(D338:D343)</f>
        <v>688.99999999999989</v>
      </c>
      <c r="E337" s="5">
        <f t="shared" ref="E337" si="162">SUM(E338:E343)</f>
        <v>246.99999999999991</v>
      </c>
      <c r="F337" s="5">
        <f t="shared" ref="F337" si="163">SUM(F338:F343)</f>
        <v>57</v>
      </c>
      <c r="G337" s="5">
        <f t="shared" ref="G337" si="164">SUM(G338:G343)</f>
        <v>42.000000000000014</v>
      </c>
      <c r="H337" s="5">
        <f t="shared" ref="H337" si="165">SUM(H338:H343)</f>
        <v>83.000000000000014</v>
      </c>
      <c r="I337" s="5">
        <f t="shared" ref="I337" si="166">SUM(I338:I343)</f>
        <v>1.0000000000000009</v>
      </c>
      <c r="J337" s="6">
        <f t="shared" ref="J337" si="167">SUM(J338:J343)</f>
        <v>323</v>
      </c>
    </row>
    <row r="338" spans="1:10" ht="15" customHeight="1" x14ac:dyDescent="0.2">
      <c r="A338" s="10" t="s">
        <v>8</v>
      </c>
      <c r="B338" s="7">
        <v>3</v>
      </c>
      <c r="C338" s="7">
        <v>16</v>
      </c>
      <c r="D338" s="7">
        <v>5</v>
      </c>
      <c r="E338" s="7">
        <v>4</v>
      </c>
      <c r="F338" s="7">
        <v>1</v>
      </c>
      <c r="G338" s="7" t="s">
        <v>102</v>
      </c>
      <c r="H338" s="7" t="s">
        <v>102</v>
      </c>
      <c r="I338" s="7" t="s">
        <v>102</v>
      </c>
      <c r="J338" s="8">
        <v>6</v>
      </c>
    </row>
    <row r="339" spans="1:10" ht="15" customHeight="1" x14ac:dyDescent="0.2">
      <c r="A339" s="10" t="s">
        <v>9</v>
      </c>
      <c r="B339" s="7">
        <v>13</v>
      </c>
      <c r="C339" s="7">
        <v>134</v>
      </c>
      <c r="D339" s="7">
        <v>31</v>
      </c>
      <c r="E339" s="7">
        <v>4</v>
      </c>
      <c r="F339" s="7">
        <v>2</v>
      </c>
      <c r="G339" s="7">
        <v>2</v>
      </c>
      <c r="H339" s="7">
        <v>66.000000000000014</v>
      </c>
      <c r="I339" s="7" t="s">
        <v>102</v>
      </c>
      <c r="J339" s="8">
        <v>29</v>
      </c>
    </row>
    <row r="340" spans="1:10" ht="15" customHeight="1" x14ac:dyDescent="0.2">
      <c r="A340" s="10" t="s">
        <v>10</v>
      </c>
      <c r="B340" s="7">
        <v>16</v>
      </c>
      <c r="C340" s="7">
        <v>176</v>
      </c>
      <c r="D340" s="7">
        <v>95</v>
      </c>
      <c r="E340" s="7">
        <v>30.999999999999996</v>
      </c>
      <c r="F340" s="7">
        <v>10</v>
      </c>
      <c r="G340" s="7" t="s">
        <v>102</v>
      </c>
      <c r="H340" s="7">
        <v>5</v>
      </c>
      <c r="I340" s="7" t="s">
        <v>102</v>
      </c>
      <c r="J340" s="8">
        <v>35</v>
      </c>
    </row>
    <row r="341" spans="1:10" ht="15" customHeight="1" x14ac:dyDescent="0.2">
      <c r="A341" s="10" t="s">
        <v>11</v>
      </c>
      <c r="B341" s="7">
        <v>85</v>
      </c>
      <c r="C341" s="7">
        <v>1015.0000000000003</v>
      </c>
      <c r="D341" s="7">
        <v>531.99999999999989</v>
      </c>
      <c r="E341" s="7">
        <v>201.99999999999991</v>
      </c>
      <c r="F341" s="7">
        <v>38</v>
      </c>
      <c r="G341" s="7">
        <v>34.000000000000014</v>
      </c>
      <c r="H341" s="7">
        <v>12.000000000000002</v>
      </c>
      <c r="I341" s="7">
        <v>1.0000000000000009</v>
      </c>
      <c r="J341" s="8">
        <v>196.00000000000003</v>
      </c>
    </row>
    <row r="342" spans="1:10" ht="15" customHeight="1" x14ac:dyDescent="0.2">
      <c r="A342" s="10" t="s">
        <v>12</v>
      </c>
      <c r="B342" s="7">
        <v>2</v>
      </c>
      <c r="C342" s="7">
        <v>99</v>
      </c>
      <c r="D342" s="7">
        <v>26</v>
      </c>
      <c r="E342" s="7">
        <v>6</v>
      </c>
      <c r="F342" s="7">
        <v>6</v>
      </c>
      <c r="G342" s="7">
        <v>6</v>
      </c>
      <c r="H342" s="7" t="s">
        <v>102</v>
      </c>
      <c r="I342" s="7" t="s">
        <v>102</v>
      </c>
      <c r="J342" s="8">
        <v>55</v>
      </c>
    </row>
    <row r="343" spans="1:10" ht="15" customHeight="1" x14ac:dyDescent="0.2">
      <c r="A343" s="12" t="s">
        <v>13</v>
      </c>
      <c r="B343" s="7">
        <v>1</v>
      </c>
      <c r="C343" s="7">
        <v>2</v>
      </c>
      <c r="D343" s="7" t="s">
        <v>102</v>
      </c>
      <c r="E343" s="7" t="s">
        <v>102</v>
      </c>
      <c r="F343" s="7" t="s">
        <v>102</v>
      </c>
      <c r="G343" s="7" t="s">
        <v>102</v>
      </c>
      <c r="H343" s="7" t="s">
        <v>102</v>
      </c>
      <c r="I343" s="7" t="s">
        <v>102</v>
      </c>
      <c r="J343" s="8">
        <v>2</v>
      </c>
    </row>
    <row r="344" spans="1:10" ht="21" customHeight="1" x14ac:dyDescent="0.2">
      <c r="A344" s="9" t="s">
        <v>97</v>
      </c>
      <c r="B344" s="5">
        <f t="shared" ref="B344:H344" si="168">+B345+B350+B356+B362+B367+B374+B380+B386+B391+B396+B403+B409</f>
        <v>6240</v>
      </c>
      <c r="C344" s="5">
        <f t="shared" si="168"/>
        <v>214722</v>
      </c>
      <c r="D344" s="5">
        <f t="shared" si="168"/>
        <v>92617.999999999971</v>
      </c>
      <c r="E344" s="5">
        <f t="shared" si="168"/>
        <v>35349</v>
      </c>
      <c r="F344" s="5">
        <f t="shared" si="168"/>
        <v>5249.0000000000009</v>
      </c>
      <c r="G344" s="5">
        <f t="shared" si="168"/>
        <v>3212.0000000000005</v>
      </c>
      <c r="H344" s="5">
        <f t="shared" si="168"/>
        <v>36654.999999999993</v>
      </c>
      <c r="I344" s="5">
        <f>+I350+I374+I380+I391</f>
        <v>30</v>
      </c>
      <c r="J344" s="6">
        <f>+J345+J350+J356+J362+J367+J374+J380+J386+J391+J396+J403+J409</f>
        <v>41609</v>
      </c>
    </row>
    <row r="345" spans="1:10" ht="21" customHeight="1" x14ac:dyDescent="0.2">
      <c r="A345" s="11" t="s">
        <v>67</v>
      </c>
      <c r="B345" s="5">
        <f t="shared" ref="B345:H345" si="169">SUM(B346:B349)</f>
        <v>267</v>
      </c>
      <c r="C345" s="5">
        <f t="shared" si="169"/>
        <v>7340.0000000000009</v>
      </c>
      <c r="D345" s="5">
        <f t="shared" si="169"/>
        <v>3196.0000000000005</v>
      </c>
      <c r="E345" s="5">
        <f t="shared" si="169"/>
        <v>1147.0000000000002</v>
      </c>
      <c r="F345" s="5">
        <f t="shared" si="169"/>
        <v>188.00000000000003</v>
      </c>
      <c r="G345" s="5">
        <f t="shared" si="169"/>
        <v>105.99999999999997</v>
      </c>
      <c r="H345" s="5">
        <f t="shared" si="169"/>
        <v>1171</v>
      </c>
      <c r="I345" s="5" t="s">
        <v>102</v>
      </c>
      <c r="J345" s="6">
        <f>SUM(J346:J349)</f>
        <v>1532</v>
      </c>
    </row>
    <row r="346" spans="1:10" ht="15" customHeight="1" x14ac:dyDescent="0.2">
      <c r="A346" s="10" t="s">
        <v>8</v>
      </c>
      <c r="B346" s="7">
        <v>17</v>
      </c>
      <c r="C346" s="7">
        <v>1060</v>
      </c>
      <c r="D346" s="7">
        <v>511.00000000000006</v>
      </c>
      <c r="E346" s="7">
        <v>239.99999999999997</v>
      </c>
      <c r="F346" s="7">
        <v>28.000000000000004</v>
      </c>
      <c r="G346" s="7">
        <v>2.0000000000000004</v>
      </c>
      <c r="H346" s="7">
        <v>41</v>
      </c>
      <c r="I346" s="7" t="s">
        <v>102</v>
      </c>
      <c r="J346" s="8">
        <v>237.99999999999997</v>
      </c>
    </row>
    <row r="347" spans="1:10" ht="15" customHeight="1" x14ac:dyDescent="0.2">
      <c r="A347" s="10" t="s">
        <v>9</v>
      </c>
      <c r="B347" s="7">
        <v>49</v>
      </c>
      <c r="C347" s="7">
        <v>1351.0000000000002</v>
      </c>
      <c r="D347" s="7">
        <v>251.00000000000003</v>
      </c>
      <c r="E347" s="7">
        <v>51</v>
      </c>
      <c r="F347" s="7">
        <v>18</v>
      </c>
      <c r="G347" s="7">
        <v>9</v>
      </c>
      <c r="H347" s="7">
        <v>805.99999999999989</v>
      </c>
      <c r="I347" s="7" t="s">
        <v>102</v>
      </c>
      <c r="J347" s="8">
        <v>215.99999999999997</v>
      </c>
    </row>
    <row r="348" spans="1:10" ht="15" customHeight="1" x14ac:dyDescent="0.2">
      <c r="A348" s="10" t="s">
        <v>10</v>
      </c>
      <c r="B348" s="7">
        <v>25</v>
      </c>
      <c r="C348" s="7">
        <v>1188</v>
      </c>
      <c r="D348" s="7">
        <v>489.00000000000006</v>
      </c>
      <c r="E348" s="7">
        <v>227.99999999999997</v>
      </c>
      <c r="F348" s="7">
        <v>30.999999999999993</v>
      </c>
      <c r="G348" s="7">
        <v>11.000000000000002</v>
      </c>
      <c r="H348" s="7">
        <v>127</v>
      </c>
      <c r="I348" s="7" t="s">
        <v>102</v>
      </c>
      <c r="J348" s="8">
        <v>302</v>
      </c>
    </row>
    <row r="349" spans="1:10" ht="15" customHeight="1" x14ac:dyDescent="0.2">
      <c r="A349" s="10" t="s">
        <v>11</v>
      </c>
      <c r="B349" s="7">
        <v>176</v>
      </c>
      <c r="C349" s="7">
        <v>3741.0000000000009</v>
      </c>
      <c r="D349" s="7">
        <v>1945.0000000000002</v>
      </c>
      <c r="E349" s="7">
        <v>628.00000000000023</v>
      </c>
      <c r="F349" s="7">
        <v>111.00000000000003</v>
      </c>
      <c r="G349" s="7">
        <v>83.999999999999972</v>
      </c>
      <c r="H349" s="7">
        <v>197</v>
      </c>
      <c r="I349" s="7" t="s">
        <v>102</v>
      </c>
      <c r="J349" s="8">
        <v>776</v>
      </c>
    </row>
    <row r="350" spans="1:10" ht="21" customHeight="1" x14ac:dyDescent="0.2">
      <c r="A350" s="11" t="s">
        <v>68</v>
      </c>
      <c r="B350" s="5">
        <f t="shared" ref="B350:J350" si="170">SUM(B351:B355)</f>
        <v>524</v>
      </c>
      <c r="C350" s="5">
        <f t="shared" si="170"/>
        <v>9827.0000000000036</v>
      </c>
      <c r="D350" s="5">
        <f t="shared" si="170"/>
        <v>4691.9999999999982</v>
      </c>
      <c r="E350" s="5">
        <f t="shared" si="170"/>
        <v>1827.9999999999998</v>
      </c>
      <c r="F350" s="5">
        <f t="shared" si="170"/>
        <v>321.00000000000006</v>
      </c>
      <c r="G350" s="5">
        <f t="shared" si="170"/>
        <v>142.99999999999997</v>
      </c>
      <c r="H350" s="5">
        <f t="shared" si="170"/>
        <v>1101</v>
      </c>
      <c r="I350" s="5">
        <f t="shared" si="170"/>
        <v>7</v>
      </c>
      <c r="J350" s="6">
        <f t="shared" si="170"/>
        <v>1734.9999999999995</v>
      </c>
    </row>
    <row r="351" spans="1:10" ht="15" customHeight="1" x14ac:dyDescent="0.2">
      <c r="A351" s="10" t="s">
        <v>8</v>
      </c>
      <c r="B351" s="7">
        <v>9</v>
      </c>
      <c r="C351" s="7">
        <v>754</v>
      </c>
      <c r="D351" s="7">
        <v>311</v>
      </c>
      <c r="E351" s="7">
        <v>106</v>
      </c>
      <c r="F351" s="7">
        <v>10</v>
      </c>
      <c r="G351" s="7" t="s">
        <v>102</v>
      </c>
      <c r="H351" s="7">
        <v>128</v>
      </c>
      <c r="I351" s="7" t="s">
        <v>102</v>
      </c>
      <c r="J351" s="8">
        <v>199</v>
      </c>
    </row>
    <row r="352" spans="1:10" ht="15" customHeight="1" x14ac:dyDescent="0.2">
      <c r="A352" s="10" t="s">
        <v>9</v>
      </c>
      <c r="B352" s="7">
        <v>35</v>
      </c>
      <c r="C352" s="7">
        <v>658.99999999999989</v>
      </c>
      <c r="D352" s="7">
        <v>107.00000000000001</v>
      </c>
      <c r="E352" s="7">
        <v>13.999999999999998</v>
      </c>
      <c r="F352" s="7">
        <v>3</v>
      </c>
      <c r="G352" s="7">
        <v>2.9999999999999996</v>
      </c>
      <c r="H352" s="7">
        <v>465.99999999999994</v>
      </c>
      <c r="I352" s="7" t="s">
        <v>102</v>
      </c>
      <c r="J352" s="8">
        <v>66</v>
      </c>
    </row>
    <row r="353" spans="1:10" ht="15" customHeight="1" x14ac:dyDescent="0.2">
      <c r="A353" s="10" t="s">
        <v>10</v>
      </c>
      <c r="B353" s="7">
        <v>48</v>
      </c>
      <c r="C353" s="7">
        <v>1244</v>
      </c>
      <c r="D353" s="7">
        <v>554</v>
      </c>
      <c r="E353" s="7">
        <v>210.00000000000006</v>
      </c>
      <c r="F353" s="7">
        <v>33.000000000000007</v>
      </c>
      <c r="G353" s="7">
        <v>35</v>
      </c>
      <c r="H353" s="7">
        <v>197</v>
      </c>
      <c r="I353" s="7" t="s">
        <v>102</v>
      </c>
      <c r="J353" s="8">
        <v>214.99999999999997</v>
      </c>
    </row>
    <row r="354" spans="1:10" ht="15" customHeight="1" x14ac:dyDescent="0.2">
      <c r="A354" s="10" t="s">
        <v>11</v>
      </c>
      <c r="B354" s="7">
        <v>431</v>
      </c>
      <c r="C354" s="7">
        <v>7109.0000000000036</v>
      </c>
      <c r="D354" s="7">
        <v>3678.9999999999982</v>
      </c>
      <c r="E354" s="7">
        <v>1490.9999999999998</v>
      </c>
      <c r="F354" s="7">
        <v>275.00000000000006</v>
      </c>
      <c r="G354" s="7">
        <v>99.999999999999972</v>
      </c>
      <c r="H354" s="7">
        <v>310</v>
      </c>
      <c r="I354" s="7">
        <v>7</v>
      </c>
      <c r="J354" s="8">
        <v>1246.9999999999995</v>
      </c>
    </row>
    <row r="355" spans="1:10" ht="15" customHeight="1" x14ac:dyDescent="0.2">
      <c r="A355" s="10" t="s">
        <v>12</v>
      </c>
      <c r="B355" s="7">
        <v>1</v>
      </c>
      <c r="C355" s="7">
        <v>61</v>
      </c>
      <c r="D355" s="7">
        <v>41</v>
      </c>
      <c r="E355" s="7">
        <v>7</v>
      </c>
      <c r="F355" s="7" t="s">
        <v>102</v>
      </c>
      <c r="G355" s="7">
        <v>5</v>
      </c>
      <c r="H355" s="7" t="s">
        <v>102</v>
      </c>
      <c r="I355" s="7" t="s">
        <v>102</v>
      </c>
      <c r="J355" s="8">
        <v>8</v>
      </c>
    </row>
    <row r="356" spans="1:10" ht="21" customHeight="1" x14ac:dyDescent="0.2">
      <c r="A356" s="11" t="s">
        <v>69</v>
      </c>
      <c r="B356" s="5">
        <f t="shared" ref="B356:H356" si="171">SUM(B357:B361)</f>
        <v>331</v>
      </c>
      <c r="C356" s="5">
        <f t="shared" si="171"/>
        <v>4442</v>
      </c>
      <c r="D356" s="5">
        <f t="shared" si="171"/>
        <v>2098</v>
      </c>
      <c r="E356" s="5">
        <f t="shared" si="171"/>
        <v>798.00000000000011</v>
      </c>
      <c r="F356" s="5">
        <f t="shared" si="171"/>
        <v>149</v>
      </c>
      <c r="G356" s="5">
        <f t="shared" si="171"/>
        <v>84.000000000000043</v>
      </c>
      <c r="H356" s="5">
        <f t="shared" si="171"/>
        <v>218</v>
      </c>
      <c r="I356" s="5" t="s">
        <v>102</v>
      </c>
      <c r="J356" s="6">
        <f>SUM(J357:J361)</f>
        <v>1095</v>
      </c>
    </row>
    <row r="357" spans="1:10" ht="15" customHeight="1" x14ac:dyDescent="0.2">
      <c r="A357" s="10" t="s">
        <v>8</v>
      </c>
      <c r="B357" s="7">
        <v>1</v>
      </c>
      <c r="C357" s="7">
        <v>250</v>
      </c>
      <c r="D357" s="7">
        <v>110</v>
      </c>
      <c r="E357" s="7">
        <v>68</v>
      </c>
      <c r="F357" s="7" t="s">
        <v>102</v>
      </c>
      <c r="G357" s="7" t="s">
        <v>102</v>
      </c>
      <c r="H357" s="7" t="s">
        <v>102</v>
      </c>
      <c r="I357" s="7" t="s">
        <v>102</v>
      </c>
      <c r="J357" s="8">
        <v>72</v>
      </c>
    </row>
    <row r="358" spans="1:10" ht="15" customHeight="1" x14ac:dyDescent="0.2">
      <c r="A358" s="10" t="s">
        <v>9</v>
      </c>
      <c r="B358" s="7">
        <v>21</v>
      </c>
      <c r="C358" s="7">
        <v>621</v>
      </c>
      <c r="D358" s="7">
        <v>293</v>
      </c>
      <c r="E358" s="7">
        <v>17</v>
      </c>
      <c r="F358" s="7">
        <v>3.0000000000000004</v>
      </c>
      <c r="G358" s="7" t="s">
        <v>102</v>
      </c>
      <c r="H358" s="7">
        <v>128</v>
      </c>
      <c r="I358" s="7" t="s">
        <v>102</v>
      </c>
      <c r="J358" s="8">
        <v>180</v>
      </c>
    </row>
    <row r="359" spans="1:10" ht="15" customHeight="1" x14ac:dyDescent="0.2">
      <c r="A359" s="10" t="s">
        <v>10</v>
      </c>
      <c r="B359" s="7">
        <v>29</v>
      </c>
      <c r="C359" s="7">
        <v>235</v>
      </c>
      <c r="D359" s="7">
        <v>124.99999999999999</v>
      </c>
      <c r="E359" s="7">
        <v>43.999999999999993</v>
      </c>
      <c r="F359" s="7">
        <v>8.0000000000000018</v>
      </c>
      <c r="G359" s="7">
        <v>8.0000000000000036</v>
      </c>
      <c r="H359" s="7">
        <v>8</v>
      </c>
      <c r="I359" s="7" t="s">
        <v>102</v>
      </c>
      <c r="J359" s="8">
        <v>42.000000000000007</v>
      </c>
    </row>
    <row r="360" spans="1:10" ht="15" customHeight="1" x14ac:dyDescent="0.2">
      <c r="A360" s="10" t="s">
        <v>11</v>
      </c>
      <c r="B360" s="7">
        <v>279</v>
      </c>
      <c r="C360" s="7">
        <v>3056</v>
      </c>
      <c r="D360" s="7">
        <v>1490</v>
      </c>
      <c r="E360" s="7">
        <v>629.00000000000011</v>
      </c>
      <c r="F360" s="7">
        <v>134</v>
      </c>
      <c r="G360" s="7">
        <v>76.000000000000043</v>
      </c>
      <c r="H360" s="7">
        <v>34.000000000000014</v>
      </c>
      <c r="I360" s="7" t="s">
        <v>102</v>
      </c>
      <c r="J360" s="8">
        <v>693.00000000000011</v>
      </c>
    </row>
    <row r="361" spans="1:10" ht="15" customHeight="1" x14ac:dyDescent="0.2">
      <c r="A361" s="10" t="s">
        <v>12</v>
      </c>
      <c r="B361" s="7">
        <v>1</v>
      </c>
      <c r="C361" s="7">
        <v>280</v>
      </c>
      <c r="D361" s="7">
        <v>80</v>
      </c>
      <c r="E361" s="7">
        <v>40</v>
      </c>
      <c r="F361" s="7">
        <v>4</v>
      </c>
      <c r="G361" s="7" t="s">
        <v>102</v>
      </c>
      <c r="H361" s="7">
        <v>48</v>
      </c>
      <c r="I361" s="7" t="s">
        <v>102</v>
      </c>
      <c r="J361" s="8">
        <v>108</v>
      </c>
    </row>
    <row r="362" spans="1:10" ht="21" customHeight="1" x14ac:dyDescent="0.2">
      <c r="A362" s="11" t="s">
        <v>70</v>
      </c>
      <c r="B362" s="5">
        <f t="shared" ref="B362:H362" si="172">SUM(B363:B366)</f>
        <v>411</v>
      </c>
      <c r="C362" s="5">
        <f t="shared" si="172"/>
        <v>13373.000000000002</v>
      </c>
      <c r="D362" s="5">
        <f t="shared" si="172"/>
        <v>6259</v>
      </c>
      <c r="E362" s="5">
        <f t="shared" si="172"/>
        <v>2441.0000000000005</v>
      </c>
      <c r="F362" s="5">
        <f t="shared" si="172"/>
        <v>357.99999999999994</v>
      </c>
      <c r="G362" s="5">
        <f t="shared" si="172"/>
        <v>231</v>
      </c>
      <c r="H362" s="5">
        <f t="shared" si="172"/>
        <v>1498</v>
      </c>
      <c r="I362" s="5" t="s">
        <v>102</v>
      </c>
      <c r="J362" s="6">
        <f>SUM(J363:J366)</f>
        <v>2586</v>
      </c>
    </row>
    <row r="363" spans="1:10" ht="15" customHeight="1" x14ac:dyDescent="0.2">
      <c r="A363" s="10" t="s">
        <v>8</v>
      </c>
      <c r="B363" s="7">
        <v>11</v>
      </c>
      <c r="C363" s="7">
        <v>2313</v>
      </c>
      <c r="D363" s="7">
        <v>1338</v>
      </c>
      <c r="E363" s="7">
        <v>449</v>
      </c>
      <c r="F363" s="7">
        <v>26</v>
      </c>
      <c r="G363" s="7">
        <v>41</v>
      </c>
      <c r="H363" s="7" t="s">
        <v>102</v>
      </c>
      <c r="I363" s="7" t="s">
        <v>102</v>
      </c>
      <c r="J363" s="8">
        <v>459</v>
      </c>
    </row>
    <row r="364" spans="1:10" ht="15" customHeight="1" x14ac:dyDescent="0.2">
      <c r="A364" s="10" t="s">
        <v>9</v>
      </c>
      <c r="B364" s="7">
        <v>48</v>
      </c>
      <c r="C364" s="7">
        <v>1349</v>
      </c>
      <c r="D364" s="7">
        <v>321.99999999999994</v>
      </c>
      <c r="E364" s="7">
        <v>30</v>
      </c>
      <c r="F364" s="7">
        <v>7</v>
      </c>
      <c r="G364" s="7">
        <v>5.0000000000000018</v>
      </c>
      <c r="H364" s="7">
        <v>853.00000000000011</v>
      </c>
      <c r="I364" s="7" t="s">
        <v>102</v>
      </c>
      <c r="J364" s="8">
        <v>132</v>
      </c>
    </row>
    <row r="365" spans="1:10" ht="15" customHeight="1" x14ac:dyDescent="0.2">
      <c r="A365" s="10" t="s">
        <v>10</v>
      </c>
      <c r="B365" s="7">
        <v>56</v>
      </c>
      <c r="C365" s="7">
        <v>2512</v>
      </c>
      <c r="D365" s="7">
        <v>1168.9999999999998</v>
      </c>
      <c r="E365" s="7">
        <v>421</v>
      </c>
      <c r="F365" s="7">
        <v>57</v>
      </c>
      <c r="G365" s="7">
        <v>27.999999999999996</v>
      </c>
      <c r="H365" s="7">
        <v>313</v>
      </c>
      <c r="I365" s="7" t="s">
        <v>102</v>
      </c>
      <c r="J365" s="8">
        <v>524</v>
      </c>
    </row>
    <row r="366" spans="1:10" ht="15" customHeight="1" x14ac:dyDescent="0.2">
      <c r="A366" s="10" t="s">
        <v>11</v>
      </c>
      <c r="B366" s="7">
        <v>296</v>
      </c>
      <c r="C366" s="7">
        <v>7199.0000000000018</v>
      </c>
      <c r="D366" s="7">
        <v>3429.9999999999995</v>
      </c>
      <c r="E366" s="7">
        <v>1541.0000000000005</v>
      </c>
      <c r="F366" s="7">
        <v>267.99999999999994</v>
      </c>
      <c r="G366" s="7">
        <v>157</v>
      </c>
      <c r="H366" s="7">
        <v>331.99999999999989</v>
      </c>
      <c r="I366" s="7" t="s">
        <v>102</v>
      </c>
      <c r="J366" s="8">
        <v>1471</v>
      </c>
    </row>
    <row r="367" spans="1:10" ht="21" customHeight="1" x14ac:dyDescent="0.2">
      <c r="A367" s="11" t="s">
        <v>71</v>
      </c>
      <c r="B367" s="5">
        <f>SUM(B368:B373)</f>
        <v>693</v>
      </c>
      <c r="C367" s="5">
        <f t="shared" ref="C367" si="173">SUM(C368:C373)</f>
        <v>22768.000000000004</v>
      </c>
      <c r="D367" s="5">
        <f t="shared" ref="D367" si="174">SUM(D368:D373)</f>
        <v>9654.9999999999964</v>
      </c>
      <c r="E367" s="5">
        <f t="shared" ref="E367" si="175">SUM(E368:E373)</f>
        <v>4001.9999999999986</v>
      </c>
      <c r="F367" s="5">
        <f t="shared" ref="F367" si="176">SUM(F368:F373)</f>
        <v>731.99999999999989</v>
      </c>
      <c r="G367" s="5">
        <f t="shared" ref="G367" si="177">SUM(G368:G373)</f>
        <v>368</v>
      </c>
      <c r="H367" s="5">
        <f t="shared" ref="H367" si="178">SUM(H368:H373)</f>
        <v>3190</v>
      </c>
      <c r="I367" s="5" t="s">
        <v>102</v>
      </c>
      <c r="J367" s="6">
        <f t="shared" ref="J367" si="179">SUM(J368:J373)</f>
        <v>4820.9999999999982</v>
      </c>
    </row>
    <row r="368" spans="1:10" ht="15" customHeight="1" x14ac:dyDescent="0.2">
      <c r="A368" s="10" t="s">
        <v>8</v>
      </c>
      <c r="B368" s="7">
        <v>3</v>
      </c>
      <c r="C368" s="7">
        <v>21</v>
      </c>
      <c r="D368" s="7">
        <v>15</v>
      </c>
      <c r="E368" s="7">
        <v>5</v>
      </c>
      <c r="F368" s="7">
        <v>1</v>
      </c>
      <c r="G368" s="7" t="s">
        <v>102</v>
      </c>
      <c r="H368" s="7" t="s">
        <v>102</v>
      </c>
      <c r="I368" s="7" t="s">
        <v>102</v>
      </c>
      <c r="J368" s="8" t="s">
        <v>102</v>
      </c>
    </row>
    <row r="369" spans="1:10" ht="15" customHeight="1" x14ac:dyDescent="0.2">
      <c r="A369" s="10" t="s">
        <v>9</v>
      </c>
      <c r="B369" s="7">
        <v>59</v>
      </c>
      <c r="C369" s="7">
        <v>4718.9999999999991</v>
      </c>
      <c r="D369" s="7">
        <v>1363.9999999999998</v>
      </c>
      <c r="E369" s="7">
        <v>546</v>
      </c>
      <c r="F369" s="7">
        <v>44</v>
      </c>
      <c r="G369" s="7">
        <v>46</v>
      </c>
      <c r="H369" s="7">
        <v>2103</v>
      </c>
      <c r="I369" s="7" t="s">
        <v>102</v>
      </c>
      <c r="J369" s="8">
        <v>615.99999999999989</v>
      </c>
    </row>
    <row r="370" spans="1:10" ht="15" customHeight="1" x14ac:dyDescent="0.2">
      <c r="A370" s="10" t="s">
        <v>10</v>
      </c>
      <c r="B370" s="7">
        <v>100</v>
      </c>
      <c r="C370" s="7">
        <v>2269</v>
      </c>
      <c r="D370" s="7">
        <v>1098.9999999999998</v>
      </c>
      <c r="E370" s="7">
        <v>317.00000000000006</v>
      </c>
      <c r="F370" s="7">
        <v>71.000000000000014</v>
      </c>
      <c r="G370" s="7">
        <v>28.000000000000007</v>
      </c>
      <c r="H370" s="7">
        <v>302.00000000000006</v>
      </c>
      <c r="I370" s="7" t="s">
        <v>102</v>
      </c>
      <c r="J370" s="8">
        <v>452.00000000000011</v>
      </c>
    </row>
    <row r="371" spans="1:10" ht="15" customHeight="1" x14ac:dyDescent="0.2">
      <c r="A371" s="10" t="s">
        <v>11</v>
      </c>
      <c r="B371" s="7">
        <v>528</v>
      </c>
      <c r="C371" s="7">
        <v>15159.000000000004</v>
      </c>
      <c r="D371" s="7">
        <v>6970.9999999999964</v>
      </c>
      <c r="E371" s="7">
        <v>3058.9999999999986</v>
      </c>
      <c r="F371" s="7">
        <v>606.99999999999989</v>
      </c>
      <c r="G371" s="7">
        <v>262</v>
      </c>
      <c r="H371" s="7">
        <v>764.99999999999989</v>
      </c>
      <c r="I371" s="7" t="s">
        <v>102</v>
      </c>
      <c r="J371" s="8">
        <v>3494.9999999999986</v>
      </c>
    </row>
    <row r="372" spans="1:10" ht="15" customHeight="1" x14ac:dyDescent="0.2">
      <c r="A372" s="10" t="s">
        <v>12</v>
      </c>
      <c r="B372" s="7">
        <v>2</v>
      </c>
      <c r="C372" s="7">
        <v>570</v>
      </c>
      <c r="D372" s="7">
        <v>192</v>
      </c>
      <c r="E372" s="7">
        <v>70</v>
      </c>
      <c r="F372" s="7">
        <v>8</v>
      </c>
      <c r="G372" s="7">
        <v>30</v>
      </c>
      <c r="H372" s="7">
        <v>20</v>
      </c>
      <c r="I372" s="7" t="s">
        <v>102</v>
      </c>
      <c r="J372" s="8">
        <v>250</v>
      </c>
    </row>
    <row r="373" spans="1:10" ht="15" customHeight="1" x14ac:dyDescent="0.2">
      <c r="A373" s="10" t="s">
        <v>13</v>
      </c>
      <c r="B373" s="7">
        <v>1</v>
      </c>
      <c r="C373" s="7">
        <v>30</v>
      </c>
      <c r="D373" s="7">
        <v>14</v>
      </c>
      <c r="E373" s="7">
        <v>5</v>
      </c>
      <c r="F373" s="7">
        <v>1</v>
      </c>
      <c r="G373" s="7">
        <v>2</v>
      </c>
      <c r="H373" s="7" t="s">
        <v>102</v>
      </c>
      <c r="I373" s="7" t="s">
        <v>102</v>
      </c>
      <c r="J373" s="8">
        <v>8</v>
      </c>
    </row>
    <row r="374" spans="1:10" ht="21" customHeight="1" x14ac:dyDescent="0.2">
      <c r="A374" s="11" t="s">
        <v>72</v>
      </c>
      <c r="B374" s="5">
        <f t="shared" ref="B374:J374" si="180">SUM(B375:B379)</f>
        <v>295</v>
      </c>
      <c r="C374" s="5">
        <f t="shared" si="180"/>
        <v>11214</v>
      </c>
      <c r="D374" s="5">
        <f t="shared" si="180"/>
        <v>5077</v>
      </c>
      <c r="E374" s="5">
        <f t="shared" si="180"/>
        <v>2088</v>
      </c>
      <c r="F374" s="5">
        <f t="shared" si="180"/>
        <v>254.99999999999997</v>
      </c>
      <c r="G374" s="5">
        <f t="shared" si="180"/>
        <v>240</v>
      </c>
      <c r="H374" s="5">
        <f t="shared" si="180"/>
        <v>1329</v>
      </c>
      <c r="I374" s="5">
        <f t="shared" si="180"/>
        <v>1</v>
      </c>
      <c r="J374" s="6">
        <f t="shared" si="180"/>
        <v>2224</v>
      </c>
    </row>
    <row r="375" spans="1:10" ht="15" customHeight="1" x14ac:dyDescent="0.2">
      <c r="A375" s="10" t="s">
        <v>8</v>
      </c>
      <c r="B375" s="7">
        <v>47</v>
      </c>
      <c r="C375" s="7">
        <v>3738.9999999999995</v>
      </c>
      <c r="D375" s="7">
        <v>1919</v>
      </c>
      <c r="E375" s="7">
        <v>567</v>
      </c>
      <c r="F375" s="7">
        <v>73</v>
      </c>
      <c r="G375" s="7">
        <v>90</v>
      </c>
      <c r="H375" s="7">
        <v>240.00000000000006</v>
      </c>
      <c r="I375" s="7" t="s">
        <v>102</v>
      </c>
      <c r="J375" s="8">
        <v>850</v>
      </c>
    </row>
    <row r="376" spans="1:10" ht="15" customHeight="1" x14ac:dyDescent="0.2">
      <c r="A376" s="10" t="s">
        <v>9</v>
      </c>
      <c r="B376" s="7">
        <v>46</v>
      </c>
      <c r="C376" s="7">
        <v>944.00000000000011</v>
      </c>
      <c r="D376" s="7">
        <v>147.99999999999997</v>
      </c>
      <c r="E376" s="7">
        <v>53.000000000000014</v>
      </c>
      <c r="F376" s="7">
        <v>8</v>
      </c>
      <c r="G376" s="7">
        <v>4.0000000000000009</v>
      </c>
      <c r="H376" s="7">
        <v>673</v>
      </c>
      <c r="I376" s="7" t="s">
        <v>102</v>
      </c>
      <c r="J376" s="8">
        <v>58</v>
      </c>
    </row>
    <row r="377" spans="1:10" ht="15" customHeight="1" x14ac:dyDescent="0.2">
      <c r="A377" s="10" t="s">
        <v>10</v>
      </c>
      <c r="B377" s="7">
        <v>30</v>
      </c>
      <c r="C377" s="7">
        <v>1481</v>
      </c>
      <c r="D377" s="7">
        <v>649.99999999999989</v>
      </c>
      <c r="E377" s="7">
        <v>270</v>
      </c>
      <c r="F377" s="7">
        <v>27.000000000000004</v>
      </c>
      <c r="G377" s="7">
        <v>10.000000000000002</v>
      </c>
      <c r="H377" s="7">
        <v>306</v>
      </c>
      <c r="I377" s="7" t="s">
        <v>102</v>
      </c>
      <c r="J377" s="8">
        <v>218</v>
      </c>
    </row>
    <row r="378" spans="1:10" ht="15" customHeight="1" x14ac:dyDescent="0.2">
      <c r="A378" s="10" t="s">
        <v>11</v>
      </c>
      <c r="B378" s="7">
        <v>171</v>
      </c>
      <c r="C378" s="7">
        <v>5036</v>
      </c>
      <c r="D378" s="7">
        <v>2359.9999999999995</v>
      </c>
      <c r="E378" s="7">
        <v>1184</v>
      </c>
      <c r="F378" s="7">
        <v>146.99999999999997</v>
      </c>
      <c r="G378" s="7">
        <v>136</v>
      </c>
      <c r="H378" s="7">
        <v>109.99999999999996</v>
      </c>
      <c r="I378" s="7">
        <v>1</v>
      </c>
      <c r="J378" s="8">
        <v>1098.0000000000002</v>
      </c>
    </row>
    <row r="379" spans="1:10" ht="15" customHeight="1" x14ac:dyDescent="0.2">
      <c r="A379" s="10" t="s">
        <v>12</v>
      </c>
      <c r="B379" s="7">
        <v>1</v>
      </c>
      <c r="C379" s="7">
        <v>14</v>
      </c>
      <c r="D379" s="7" t="s">
        <v>102</v>
      </c>
      <c r="E379" s="7">
        <v>14</v>
      </c>
      <c r="F379" s="7" t="s">
        <v>102</v>
      </c>
      <c r="G379" s="7" t="s">
        <v>102</v>
      </c>
      <c r="H379" s="7" t="s">
        <v>102</v>
      </c>
      <c r="I379" s="7" t="s">
        <v>102</v>
      </c>
      <c r="J379" s="8" t="s">
        <v>102</v>
      </c>
    </row>
    <row r="380" spans="1:10" ht="21" customHeight="1" x14ac:dyDescent="0.2">
      <c r="A380" s="11" t="s">
        <v>73</v>
      </c>
      <c r="B380" s="5">
        <f t="shared" ref="B380:J380" si="181">SUM(B381:B385)</f>
        <v>337</v>
      </c>
      <c r="C380" s="5">
        <f t="shared" si="181"/>
        <v>12342</v>
      </c>
      <c r="D380" s="5">
        <f t="shared" si="181"/>
        <v>4919</v>
      </c>
      <c r="E380" s="5">
        <f t="shared" si="181"/>
        <v>2101</v>
      </c>
      <c r="F380" s="5">
        <f t="shared" si="181"/>
        <v>239</v>
      </c>
      <c r="G380" s="5">
        <f t="shared" si="181"/>
        <v>171.99999999999997</v>
      </c>
      <c r="H380" s="5">
        <f t="shared" si="181"/>
        <v>2689</v>
      </c>
      <c r="I380" s="5">
        <f t="shared" si="181"/>
        <v>1.0000000000000004</v>
      </c>
      <c r="J380" s="6">
        <f t="shared" si="181"/>
        <v>2221</v>
      </c>
    </row>
    <row r="381" spans="1:10" ht="15" customHeight="1" x14ac:dyDescent="0.2">
      <c r="A381" s="10" t="s">
        <v>8</v>
      </c>
      <c r="B381" s="7">
        <v>3</v>
      </c>
      <c r="C381" s="7">
        <v>205.99999999999997</v>
      </c>
      <c r="D381" s="7">
        <v>104.00000000000001</v>
      </c>
      <c r="E381" s="7">
        <v>42</v>
      </c>
      <c r="F381" s="7">
        <v>4</v>
      </c>
      <c r="G381" s="7" t="s">
        <v>102</v>
      </c>
      <c r="H381" s="7" t="s">
        <v>102</v>
      </c>
      <c r="I381" s="7" t="s">
        <v>102</v>
      </c>
      <c r="J381" s="8">
        <v>55.999999999999993</v>
      </c>
    </row>
    <row r="382" spans="1:10" ht="15" customHeight="1" x14ac:dyDescent="0.2">
      <c r="A382" s="10" t="s">
        <v>9</v>
      </c>
      <c r="B382" s="7">
        <v>48</v>
      </c>
      <c r="C382" s="7">
        <v>2227</v>
      </c>
      <c r="D382" s="7">
        <v>205</v>
      </c>
      <c r="E382" s="7">
        <v>106.00000000000003</v>
      </c>
      <c r="F382" s="7">
        <v>10</v>
      </c>
      <c r="G382" s="7" t="s">
        <v>102</v>
      </c>
      <c r="H382" s="7">
        <v>1630</v>
      </c>
      <c r="I382" s="7" t="s">
        <v>102</v>
      </c>
      <c r="J382" s="8">
        <v>275.99999999999994</v>
      </c>
    </row>
    <row r="383" spans="1:10" ht="15" customHeight="1" x14ac:dyDescent="0.2">
      <c r="A383" s="10" t="s">
        <v>10</v>
      </c>
      <c r="B383" s="7">
        <v>42</v>
      </c>
      <c r="C383" s="7">
        <v>1711.0000000000005</v>
      </c>
      <c r="D383" s="7">
        <v>838</v>
      </c>
      <c r="E383" s="7">
        <v>286.99999999999994</v>
      </c>
      <c r="F383" s="7">
        <v>35</v>
      </c>
      <c r="G383" s="7">
        <v>25</v>
      </c>
      <c r="H383" s="7">
        <v>242.99999999999994</v>
      </c>
      <c r="I383" s="7">
        <v>1.0000000000000004</v>
      </c>
      <c r="J383" s="8">
        <v>282.00000000000006</v>
      </c>
    </row>
    <row r="384" spans="1:10" ht="15" customHeight="1" x14ac:dyDescent="0.2">
      <c r="A384" s="10" t="s">
        <v>11</v>
      </c>
      <c r="B384" s="7">
        <v>241</v>
      </c>
      <c r="C384" s="7">
        <v>6379</v>
      </c>
      <c r="D384" s="7">
        <v>3181</v>
      </c>
      <c r="E384" s="7">
        <v>1290</v>
      </c>
      <c r="F384" s="7">
        <v>164</v>
      </c>
      <c r="G384" s="7">
        <v>66.999999999999972</v>
      </c>
      <c r="H384" s="7">
        <v>410</v>
      </c>
      <c r="I384" s="7" t="s">
        <v>102</v>
      </c>
      <c r="J384" s="8">
        <v>1266.9999999999998</v>
      </c>
    </row>
    <row r="385" spans="1:10" ht="15" customHeight="1" x14ac:dyDescent="0.2">
      <c r="A385" s="10" t="s">
        <v>12</v>
      </c>
      <c r="B385" s="7">
        <v>3</v>
      </c>
      <c r="C385" s="7">
        <v>1819</v>
      </c>
      <c r="D385" s="7">
        <v>591</v>
      </c>
      <c r="E385" s="7">
        <v>376</v>
      </c>
      <c r="F385" s="7">
        <v>26</v>
      </c>
      <c r="G385" s="7">
        <v>80</v>
      </c>
      <c r="H385" s="7">
        <v>406</v>
      </c>
      <c r="I385" s="7" t="s">
        <v>102</v>
      </c>
      <c r="J385" s="8">
        <v>340</v>
      </c>
    </row>
    <row r="386" spans="1:10" ht="21" customHeight="1" x14ac:dyDescent="0.2">
      <c r="A386" s="11" t="s">
        <v>74</v>
      </c>
      <c r="B386" s="5">
        <f t="shared" ref="B386:H386" si="182">SUM(B387:B390)</f>
        <v>231</v>
      </c>
      <c r="C386" s="5">
        <f t="shared" si="182"/>
        <v>5606</v>
      </c>
      <c r="D386" s="5">
        <f t="shared" si="182"/>
        <v>2745</v>
      </c>
      <c r="E386" s="5">
        <f t="shared" si="182"/>
        <v>1060</v>
      </c>
      <c r="F386" s="5">
        <f t="shared" si="182"/>
        <v>129</v>
      </c>
      <c r="G386" s="5">
        <f t="shared" si="182"/>
        <v>45</v>
      </c>
      <c r="H386" s="5">
        <f t="shared" si="182"/>
        <v>629</v>
      </c>
      <c r="I386" s="5" t="s">
        <v>102</v>
      </c>
      <c r="J386" s="6">
        <f>SUM(J387:J390)</f>
        <v>997.99999999999989</v>
      </c>
    </row>
    <row r="387" spans="1:10" ht="15" customHeight="1" x14ac:dyDescent="0.2">
      <c r="A387" s="10" t="s">
        <v>8</v>
      </c>
      <c r="B387" s="7">
        <v>2</v>
      </c>
      <c r="C387" s="7">
        <v>351</v>
      </c>
      <c r="D387" s="7">
        <v>172</v>
      </c>
      <c r="E387" s="7">
        <v>111</v>
      </c>
      <c r="F387" s="7">
        <v>6</v>
      </c>
      <c r="G387" s="7" t="s">
        <v>102</v>
      </c>
      <c r="H387" s="7" t="s">
        <v>102</v>
      </c>
      <c r="I387" s="7" t="s">
        <v>102</v>
      </c>
      <c r="J387" s="8">
        <v>62</v>
      </c>
    </row>
    <row r="388" spans="1:10" ht="15" customHeight="1" x14ac:dyDescent="0.2">
      <c r="A388" s="10" t="s">
        <v>9</v>
      </c>
      <c r="B388" s="7">
        <v>31</v>
      </c>
      <c r="C388" s="7">
        <v>525</v>
      </c>
      <c r="D388" s="7">
        <v>102</v>
      </c>
      <c r="E388" s="7">
        <v>37</v>
      </c>
      <c r="F388" s="7">
        <v>3.0000000000000004</v>
      </c>
      <c r="G388" s="7">
        <v>2</v>
      </c>
      <c r="H388" s="7">
        <v>294.00000000000006</v>
      </c>
      <c r="I388" s="7" t="s">
        <v>102</v>
      </c>
      <c r="J388" s="8">
        <v>86.999999999999986</v>
      </c>
    </row>
    <row r="389" spans="1:10" ht="15" customHeight="1" x14ac:dyDescent="0.2">
      <c r="A389" s="10" t="s">
        <v>10</v>
      </c>
      <c r="B389" s="7">
        <v>28</v>
      </c>
      <c r="C389" s="7">
        <v>766</v>
      </c>
      <c r="D389" s="7">
        <v>416</v>
      </c>
      <c r="E389" s="7">
        <v>104.00000000000001</v>
      </c>
      <c r="F389" s="7">
        <v>20</v>
      </c>
      <c r="G389" s="7">
        <v>2.0000000000000004</v>
      </c>
      <c r="H389" s="7">
        <v>74</v>
      </c>
      <c r="I389" s="7" t="s">
        <v>102</v>
      </c>
      <c r="J389" s="8">
        <v>150</v>
      </c>
    </row>
    <row r="390" spans="1:10" ht="15" customHeight="1" x14ac:dyDescent="0.2">
      <c r="A390" s="10" t="s">
        <v>11</v>
      </c>
      <c r="B390" s="7">
        <v>170</v>
      </c>
      <c r="C390" s="7">
        <v>3964</v>
      </c>
      <c r="D390" s="7">
        <v>2055</v>
      </c>
      <c r="E390" s="7">
        <v>808.00000000000011</v>
      </c>
      <c r="F390" s="7">
        <v>100</v>
      </c>
      <c r="G390" s="7">
        <v>41</v>
      </c>
      <c r="H390" s="7">
        <v>261</v>
      </c>
      <c r="I390" s="7" t="s">
        <v>102</v>
      </c>
      <c r="J390" s="8">
        <v>698.99999999999989</v>
      </c>
    </row>
    <row r="391" spans="1:10" ht="21" customHeight="1" x14ac:dyDescent="0.2">
      <c r="A391" s="11" t="s">
        <v>46</v>
      </c>
      <c r="B391" s="5">
        <f t="shared" ref="B391:J391" si="183">SUM(B392:B395)</f>
        <v>669</v>
      </c>
      <c r="C391" s="5">
        <f t="shared" si="183"/>
        <v>7793.9999999999991</v>
      </c>
      <c r="D391" s="5">
        <f t="shared" si="183"/>
        <v>3636.9999999999955</v>
      </c>
      <c r="E391" s="5">
        <f t="shared" si="183"/>
        <v>1398.0000000000002</v>
      </c>
      <c r="F391" s="5">
        <f t="shared" si="183"/>
        <v>382.99999999999989</v>
      </c>
      <c r="G391" s="5">
        <f t="shared" si="183"/>
        <v>215.99999999999986</v>
      </c>
      <c r="H391" s="5">
        <f t="shared" si="183"/>
        <v>517</v>
      </c>
      <c r="I391" s="5">
        <f t="shared" si="183"/>
        <v>21</v>
      </c>
      <c r="J391" s="6">
        <f t="shared" si="183"/>
        <v>1621.9999999999998</v>
      </c>
    </row>
    <row r="392" spans="1:10" ht="15" customHeight="1" x14ac:dyDescent="0.2">
      <c r="A392" s="10" t="s">
        <v>8</v>
      </c>
      <c r="B392" s="7">
        <v>1</v>
      </c>
      <c r="C392" s="7">
        <v>5</v>
      </c>
      <c r="D392" s="7">
        <v>2</v>
      </c>
      <c r="E392" s="7">
        <v>1</v>
      </c>
      <c r="F392" s="7" t="s">
        <v>102</v>
      </c>
      <c r="G392" s="7" t="s">
        <v>102</v>
      </c>
      <c r="H392" s="7">
        <v>1</v>
      </c>
      <c r="I392" s="7" t="s">
        <v>102</v>
      </c>
      <c r="J392" s="8">
        <v>1</v>
      </c>
    </row>
    <row r="393" spans="1:10" ht="15" customHeight="1" x14ac:dyDescent="0.2">
      <c r="A393" s="10" t="s">
        <v>9</v>
      </c>
      <c r="B393" s="7">
        <v>32</v>
      </c>
      <c r="C393" s="7">
        <v>659</v>
      </c>
      <c r="D393" s="7">
        <v>187</v>
      </c>
      <c r="E393" s="7">
        <v>47</v>
      </c>
      <c r="F393" s="7">
        <v>10</v>
      </c>
      <c r="G393" s="7" t="s">
        <v>102</v>
      </c>
      <c r="H393" s="7">
        <v>264</v>
      </c>
      <c r="I393" s="7">
        <v>20</v>
      </c>
      <c r="J393" s="8">
        <v>131</v>
      </c>
    </row>
    <row r="394" spans="1:10" ht="15" customHeight="1" x14ac:dyDescent="0.2">
      <c r="A394" s="10" t="s">
        <v>10</v>
      </c>
      <c r="B394" s="7">
        <v>41</v>
      </c>
      <c r="C394" s="7">
        <v>579</v>
      </c>
      <c r="D394" s="7">
        <v>268</v>
      </c>
      <c r="E394" s="7">
        <v>77</v>
      </c>
      <c r="F394" s="7">
        <v>31.000000000000004</v>
      </c>
      <c r="G394" s="7">
        <v>41.000000000000021</v>
      </c>
      <c r="H394" s="7">
        <v>44</v>
      </c>
      <c r="I394" s="7" t="s">
        <v>102</v>
      </c>
      <c r="J394" s="8">
        <v>117.99999999999996</v>
      </c>
    </row>
    <row r="395" spans="1:10" ht="15" customHeight="1" x14ac:dyDescent="0.2">
      <c r="A395" s="10" t="s">
        <v>11</v>
      </c>
      <c r="B395" s="7">
        <v>595</v>
      </c>
      <c r="C395" s="7">
        <v>6550.9999999999991</v>
      </c>
      <c r="D395" s="7">
        <v>3179.9999999999955</v>
      </c>
      <c r="E395" s="7">
        <v>1273.0000000000002</v>
      </c>
      <c r="F395" s="7">
        <v>341.99999999999989</v>
      </c>
      <c r="G395" s="7">
        <v>174.99999999999983</v>
      </c>
      <c r="H395" s="7">
        <v>208.00000000000006</v>
      </c>
      <c r="I395" s="7">
        <v>0.99999999999999989</v>
      </c>
      <c r="J395" s="8">
        <v>1371.9999999999998</v>
      </c>
    </row>
    <row r="396" spans="1:10" ht="21" customHeight="1" x14ac:dyDescent="0.2">
      <c r="A396" s="11" t="s">
        <v>75</v>
      </c>
      <c r="B396" s="5">
        <f>SUM(B397:B402)</f>
        <v>1072</v>
      </c>
      <c r="C396" s="5">
        <f t="shared" ref="C396" si="184">SUM(C397:C402)</f>
        <v>41912</v>
      </c>
      <c r="D396" s="5">
        <f t="shared" ref="D396" si="185">SUM(D397:D402)</f>
        <v>19725.999999999993</v>
      </c>
      <c r="E396" s="5">
        <f t="shared" ref="E396" si="186">SUM(E397:E402)</f>
        <v>6433</v>
      </c>
      <c r="F396" s="5">
        <f t="shared" ref="F396" si="187">SUM(F397:F402)</f>
        <v>919.00000000000034</v>
      </c>
      <c r="G396" s="5">
        <f t="shared" ref="G396" si="188">SUM(G397:G402)</f>
        <v>587</v>
      </c>
      <c r="H396" s="5">
        <f t="shared" ref="H396" si="189">SUM(H397:H402)</f>
        <v>5663</v>
      </c>
      <c r="I396" s="5" t="s">
        <v>102</v>
      </c>
      <c r="J396" s="6">
        <f t="shared" ref="J396" si="190">SUM(J397:J402)</f>
        <v>8584</v>
      </c>
    </row>
    <row r="397" spans="1:10" ht="15" customHeight="1" x14ac:dyDescent="0.2">
      <c r="A397" s="10" t="s">
        <v>8</v>
      </c>
      <c r="B397" s="7">
        <v>60</v>
      </c>
      <c r="C397" s="7">
        <v>5258</v>
      </c>
      <c r="D397" s="7">
        <v>2971</v>
      </c>
      <c r="E397" s="7">
        <v>710</v>
      </c>
      <c r="F397" s="7">
        <v>88</v>
      </c>
      <c r="G397" s="7">
        <v>113.99999999999999</v>
      </c>
      <c r="H397" s="7">
        <v>184</v>
      </c>
      <c r="I397" s="7" t="s">
        <v>102</v>
      </c>
      <c r="J397" s="8">
        <v>1191</v>
      </c>
    </row>
    <row r="398" spans="1:10" ht="15" customHeight="1" x14ac:dyDescent="0.2">
      <c r="A398" s="10" t="s">
        <v>9</v>
      </c>
      <c r="B398" s="7">
        <v>192</v>
      </c>
      <c r="C398" s="7">
        <v>5570.0000000000018</v>
      </c>
      <c r="D398" s="7">
        <v>1104.9999999999995</v>
      </c>
      <c r="E398" s="7">
        <v>387.99999999999966</v>
      </c>
      <c r="F398" s="7">
        <v>57.000000000000014</v>
      </c>
      <c r="G398" s="7">
        <v>13</v>
      </c>
      <c r="H398" s="7">
        <v>3425</v>
      </c>
      <c r="I398" s="7" t="s">
        <v>102</v>
      </c>
      <c r="J398" s="8">
        <v>582</v>
      </c>
    </row>
    <row r="399" spans="1:10" ht="15" customHeight="1" x14ac:dyDescent="0.2">
      <c r="A399" s="10" t="s">
        <v>10</v>
      </c>
      <c r="B399" s="7">
        <v>102</v>
      </c>
      <c r="C399" s="7">
        <v>10872.999999999998</v>
      </c>
      <c r="D399" s="7">
        <v>5768</v>
      </c>
      <c r="E399" s="7">
        <v>1546.9999999999998</v>
      </c>
      <c r="F399" s="7">
        <v>148.00000000000003</v>
      </c>
      <c r="G399" s="7">
        <v>139.99999999999994</v>
      </c>
      <c r="H399" s="7">
        <v>1321</v>
      </c>
      <c r="I399" s="7" t="s">
        <v>102</v>
      </c>
      <c r="J399" s="8">
        <v>1948.9999999999998</v>
      </c>
    </row>
    <row r="400" spans="1:10" ht="15" customHeight="1" x14ac:dyDescent="0.2">
      <c r="A400" s="10" t="s">
        <v>11</v>
      </c>
      <c r="B400" s="7">
        <v>714</v>
      </c>
      <c r="C400" s="7">
        <v>19991.999999999996</v>
      </c>
      <c r="D400" s="7">
        <v>9837.9999999999927</v>
      </c>
      <c r="E400" s="7">
        <v>3768.0000000000005</v>
      </c>
      <c r="F400" s="7">
        <v>545.00000000000034</v>
      </c>
      <c r="G400" s="7">
        <v>287.00000000000011</v>
      </c>
      <c r="H400" s="7">
        <v>727.99999999999977</v>
      </c>
      <c r="I400" s="7" t="s">
        <v>102</v>
      </c>
      <c r="J400" s="8">
        <v>4826.0000000000009</v>
      </c>
    </row>
    <row r="401" spans="1:10" ht="15" customHeight="1" x14ac:dyDescent="0.2">
      <c r="A401" s="10" t="s">
        <v>12</v>
      </c>
      <c r="B401" s="7">
        <v>3</v>
      </c>
      <c r="C401" s="7">
        <v>214</v>
      </c>
      <c r="D401" s="7">
        <v>42</v>
      </c>
      <c r="E401" s="7">
        <v>20</v>
      </c>
      <c r="F401" s="7">
        <v>81</v>
      </c>
      <c r="G401" s="7">
        <v>32</v>
      </c>
      <c r="H401" s="7">
        <v>5</v>
      </c>
      <c r="I401" s="7" t="s">
        <v>102</v>
      </c>
      <c r="J401" s="8">
        <v>34</v>
      </c>
    </row>
    <row r="402" spans="1:10" ht="15" customHeight="1" x14ac:dyDescent="0.2">
      <c r="A402" s="10" t="s">
        <v>13</v>
      </c>
      <c r="B402" s="7">
        <v>1</v>
      </c>
      <c r="C402" s="7">
        <v>5</v>
      </c>
      <c r="D402" s="7">
        <v>2</v>
      </c>
      <c r="E402" s="7" t="s">
        <v>102</v>
      </c>
      <c r="F402" s="7" t="s">
        <v>102</v>
      </c>
      <c r="G402" s="7">
        <v>1</v>
      </c>
      <c r="H402" s="7" t="s">
        <v>102</v>
      </c>
      <c r="I402" s="7" t="s">
        <v>102</v>
      </c>
      <c r="J402" s="8">
        <v>2</v>
      </c>
    </row>
    <row r="403" spans="1:10" ht="21" customHeight="1" x14ac:dyDescent="0.2">
      <c r="A403" s="11" t="s">
        <v>76</v>
      </c>
      <c r="B403" s="5">
        <f t="shared" ref="B403:H403" si="191">SUM(B404:B408)</f>
        <v>924</v>
      </c>
      <c r="C403" s="5">
        <f t="shared" si="191"/>
        <v>44870.000000000007</v>
      </c>
      <c r="D403" s="5">
        <f t="shared" si="191"/>
        <v>17242.999999999996</v>
      </c>
      <c r="E403" s="5">
        <f t="shared" si="191"/>
        <v>6503.0000000000027</v>
      </c>
      <c r="F403" s="5">
        <f t="shared" si="191"/>
        <v>982.00000000000034</v>
      </c>
      <c r="G403" s="5">
        <f t="shared" si="191"/>
        <v>610.00000000000045</v>
      </c>
      <c r="H403" s="5">
        <f t="shared" si="191"/>
        <v>11619.999999999995</v>
      </c>
      <c r="I403" s="5" t="s">
        <v>102</v>
      </c>
      <c r="J403" s="6">
        <f>SUM(J404:J408)</f>
        <v>7912.0000000000018</v>
      </c>
    </row>
    <row r="404" spans="1:10" ht="15" customHeight="1" x14ac:dyDescent="0.2">
      <c r="A404" s="10" t="s">
        <v>8</v>
      </c>
      <c r="B404" s="7">
        <v>6</v>
      </c>
      <c r="C404" s="7">
        <v>738</v>
      </c>
      <c r="D404" s="7">
        <v>501</v>
      </c>
      <c r="E404" s="7">
        <v>90</v>
      </c>
      <c r="F404" s="7">
        <v>11</v>
      </c>
      <c r="G404" s="7">
        <v>1</v>
      </c>
      <c r="H404" s="7" t="s">
        <v>102</v>
      </c>
      <c r="I404" s="7" t="s">
        <v>102</v>
      </c>
      <c r="J404" s="8">
        <v>135</v>
      </c>
    </row>
    <row r="405" spans="1:10" ht="15" customHeight="1" x14ac:dyDescent="0.2">
      <c r="A405" s="10" t="s">
        <v>9</v>
      </c>
      <c r="B405" s="7">
        <v>139</v>
      </c>
      <c r="C405" s="7">
        <v>10907.000000000002</v>
      </c>
      <c r="D405" s="7">
        <v>1258</v>
      </c>
      <c r="E405" s="7">
        <v>628</v>
      </c>
      <c r="F405" s="7">
        <v>77</v>
      </c>
      <c r="G405" s="7">
        <v>18</v>
      </c>
      <c r="H405" s="7">
        <v>8156.9999999999964</v>
      </c>
      <c r="I405" s="7" t="s">
        <v>102</v>
      </c>
      <c r="J405" s="8">
        <v>768.99999999999989</v>
      </c>
    </row>
    <row r="406" spans="1:10" ht="15" customHeight="1" x14ac:dyDescent="0.2">
      <c r="A406" s="10" t="s">
        <v>10</v>
      </c>
      <c r="B406" s="7">
        <v>102</v>
      </c>
      <c r="C406" s="7">
        <v>7648</v>
      </c>
      <c r="D406" s="7">
        <v>3209.9999999999991</v>
      </c>
      <c r="E406" s="7">
        <v>1237.9999999999998</v>
      </c>
      <c r="F406" s="7">
        <v>160</v>
      </c>
      <c r="G406" s="7">
        <v>115.00000000000004</v>
      </c>
      <c r="H406" s="7">
        <v>1928</v>
      </c>
      <c r="I406" s="7" t="s">
        <v>102</v>
      </c>
      <c r="J406" s="8">
        <v>996.99999999999989</v>
      </c>
    </row>
    <row r="407" spans="1:10" ht="15" customHeight="1" x14ac:dyDescent="0.2">
      <c r="A407" s="10" t="s">
        <v>11</v>
      </c>
      <c r="B407" s="7">
        <v>674</v>
      </c>
      <c r="C407" s="7">
        <v>24044.000000000007</v>
      </c>
      <c r="D407" s="7">
        <v>11568.999999999996</v>
      </c>
      <c r="E407" s="7">
        <v>4470.0000000000027</v>
      </c>
      <c r="F407" s="7">
        <v>639.00000000000034</v>
      </c>
      <c r="G407" s="7">
        <v>332.00000000000034</v>
      </c>
      <c r="H407" s="7">
        <v>1421.9999999999986</v>
      </c>
      <c r="I407" s="7" t="s">
        <v>102</v>
      </c>
      <c r="J407" s="8">
        <v>5612.0000000000018</v>
      </c>
    </row>
    <row r="408" spans="1:10" ht="15" customHeight="1" x14ac:dyDescent="0.2">
      <c r="A408" s="10" t="s">
        <v>12</v>
      </c>
      <c r="B408" s="7">
        <v>3</v>
      </c>
      <c r="C408" s="7">
        <v>1533</v>
      </c>
      <c r="D408" s="7">
        <v>705</v>
      </c>
      <c r="E408" s="7">
        <v>77</v>
      </c>
      <c r="F408" s="7">
        <v>95</v>
      </c>
      <c r="G408" s="7">
        <v>144</v>
      </c>
      <c r="H408" s="7">
        <v>113</v>
      </c>
      <c r="I408" s="7" t="s">
        <v>102</v>
      </c>
      <c r="J408" s="8">
        <v>399</v>
      </c>
    </row>
    <row r="409" spans="1:10" ht="21" customHeight="1" x14ac:dyDescent="0.2">
      <c r="A409" s="11" t="s">
        <v>77</v>
      </c>
      <c r="B409" s="5">
        <f>SUM(B410:B415)</f>
        <v>486</v>
      </c>
      <c r="C409" s="5">
        <f t="shared" ref="C409" si="192">SUM(C410:C415)</f>
        <v>33233.999999999993</v>
      </c>
      <c r="D409" s="5">
        <f t="shared" ref="D409" si="193">SUM(D410:D415)</f>
        <v>13371</v>
      </c>
      <c r="E409" s="5">
        <f t="shared" ref="E409" si="194">SUM(E410:E415)</f>
        <v>5550</v>
      </c>
      <c r="F409" s="5">
        <f t="shared" ref="F409" si="195">SUM(F410:F415)</f>
        <v>594</v>
      </c>
      <c r="G409" s="5">
        <f t="shared" ref="G409" si="196">SUM(G410:G415)</f>
        <v>410.00000000000017</v>
      </c>
      <c r="H409" s="5">
        <f t="shared" ref="H409" si="197">SUM(H410:H415)</f>
        <v>7030</v>
      </c>
      <c r="I409" s="5" t="s">
        <v>102</v>
      </c>
      <c r="J409" s="6">
        <f t="shared" ref="J409" si="198">SUM(J410:J415)</f>
        <v>6279</v>
      </c>
    </row>
    <row r="410" spans="1:10" ht="15" customHeight="1" x14ac:dyDescent="0.2">
      <c r="A410" s="10" t="s">
        <v>8</v>
      </c>
      <c r="B410" s="7">
        <v>59</v>
      </c>
      <c r="C410" s="7">
        <v>3851</v>
      </c>
      <c r="D410" s="7">
        <v>1798</v>
      </c>
      <c r="E410" s="7">
        <v>805.00000000000034</v>
      </c>
      <c r="F410" s="7">
        <v>91.999999999999986</v>
      </c>
      <c r="G410" s="7">
        <v>25</v>
      </c>
      <c r="H410" s="7">
        <v>284.00000000000006</v>
      </c>
      <c r="I410" s="7" t="s">
        <v>102</v>
      </c>
      <c r="J410" s="8">
        <v>847.00000000000011</v>
      </c>
    </row>
    <row r="411" spans="1:10" ht="15" customHeight="1" x14ac:dyDescent="0.2">
      <c r="A411" s="10" t="s">
        <v>9</v>
      </c>
      <c r="B411" s="7">
        <v>72</v>
      </c>
      <c r="C411" s="7">
        <v>7665.9999999999973</v>
      </c>
      <c r="D411" s="7">
        <v>1568</v>
      </c>
      <c r="E411" s="7">
        <v>628</v>
      </c>
      <c r="F411" s="7">
        <v>63</v>
      </c>
      <c r="G411" s="7">
        <v>8.0000000000000018</v>
      </c>
      <c r="H411" s="7">
        <v>4360</v>
      </c>
      <c r="I411" s="7" t="s">
        <v>102</v>
      </c>
      <c r="J411" s="8">
        <v>1039</v>
      </c>
    </row>
    <row r="412" spans="1:10" ht="15" customHeight="1" x14ac:dyDescent="0.2">
      <c r="A412" s="10" t="s">
        <v>10</v>
      </c>
      <c r="B412" s="7">
        <v>63</v>
      </c>
      <c r="C412" s="7">
        <v>7937</v>
      </c>
      <c r="D412" s="7">
        <v>3732</v>
      </c>
      <c r="E412" s="7">
        <v>1368.9999999999998</v>
      </c>
      <c r="F412" s="7">
        <v>111.00000000000001</v>
      </c>
      <c r="G412" s="7">
        <v>16</v>
      </c>
      <c r="H412" s="7">
        <v>1089.0000000000002</v>
      </c>
      <c r="I412" s="7" t="s">
        <v>102</v>
      </c>
      <c r="J412" s="8">
        <v>1620</v>
      </c>
    </row>
    <row r="413" spans="1:10" ht="15" customHeight="1" x14ac:dyDescent="0.2">
      <c r="A413" s="10" t="s">
        <v>11</v>
      </c>
      <c r="B413" s="7">
        <v>290</v>
      </c>
      <c r="C413" s="7">
        <v>13633.999999999998</v>
      </c>
      <c r="D413" s="7">
        <v>6266.9999999999991</v>
      </c>
      <c r="E413" s="7">
        <v>2746.0000000000005</v>
      </c>
      <c r="F413" s="7">
        <v>320</v>
      </c>
      <c r="G413" s="7">
        <v>267.00000000000017</v>
      </c>
      <c r="H413" s="7">
        <v>1296.0000000000002</v>
      </c>
      <c r="I413" s="7" t="s">
        <v>102</v>
      </c>
      <c r="J413" s="8">
        <v>2738.0000000000005</v>
      </c>
    </row>
    <row r="414" spans="1:10" ht="15" customHeight="1" x14ac:dyDescent="0.2">
      <c r="A414" s="10" t="s">
        <v>12</v>
      </c>
      <c r="B414" s="7">
        <v>1</v>
      </c>
      <c r="C414" s="7">
        <v>145</v>
      </c>
      <c r="D414" s="7">
        <v>6</v>
      </c>
      <c r="E414" s="7">
        <v>2</v>
      </c>
      <c r="F414" s="7">
        <v>8</v>
      </c>
      <c r="G414" s="7">
        <v>94</v>
      </c>
      <c r="H414" s="7" t="s">
        <v>102</v>
      </c>
      <c r="I414" s="7" t="s">
        <v>102</v>
      </c>
      <c r="J414" s="8">
        <v>35</v>
      </c>
    </row>
    <row r="415" spans="1:10" ht="15" customHeight="1" x14ac:dyDescent="0.2">
      <c r="A415" s="10" t="s">
        <v>13</v>
      </c>
      <c r="B415" s="7">
        <v>1</v>
      </c>
      <c r="C415" s="7">
        <v>1</v>
      </c>
      <c r="D415" s="7" t="s">
        <v>102</v>
      </c>
      <c r="E415" s="7" t="s">
        <v>102</v>
      </c>
      <c r="F415" s="7" t="s">
        <v>102</v>
      </c>
      <c r="G415" s="7" t="s">
        <v>102</v>
      </c>
      <c r="H415" s="7">
        <v>1</v>
      </c>
      <c r="I415" s="7" t="s">
        <v>102</v>
      </c>
      <c r="J415" s="8" t="s">
        <v>102</v>
      </c>
    </row>
    <row r="416" spans="1:10" ht="21" customHeight="1" x14ac:dyDescent="0.2">
      <c r="A416" s="9" t="s">
        <v>98</v>
      </c>
      <c r="B416" s="5">
        <f t="shared" ref="B416:H416" si="199">+B417+B421</f>
        <v>52</v>
      </c>
      <c r="C416" s="5">
        <f t="shared" si="199"/>
        <v>1323.0000000000002</v>
      </c>
      <c r="D416" s="5">
        <f t="shared" si="199"/>
        <v>618</v>
      </c>
      <c r="E416" s="5">
        <f t="shared" si="199"/>
        <v>217.99999999999997</v>
      </c>
      <c r="F416" s="5">
        <f t="shared" si="199"/>
        <v>41</v>
      </c>
      <c r="G416" s="5">
        <f t="shared" si="199"/>
        <v>46</v>
      </c>
      <c r="H416" s="5">
        <f t="shared" si="199"/>
        <v>101</v>
      </c>
      <c r="I416" s="5" t="s">
        <v>102</v>
      </c>
      <c r="J416" s="6">
        <f>+J417+J421</f>
        <v>299</v>
      </c>
    </row>
    <row r="417" spans="1:10" ht="21" customHeight="1" x14ac:dyDescent="0.2">
      <c r="A417" s="11" t="s">
        <v>78</v>
      </c>
      <c r="B417" s="5">
        <f t="shared" ref="B417:H417" si="200">SUM(B418:B420)</f>
        <v>14</v>
      </c>
      <c r="C417" s="5">
        <f t="shared" si="200"/>
        <v>372.99999999999994</v>
      </c>
      <c r="D417" s="5">
        <f t="shared" si="200"/>
        <v>173</v>
      </c>
      <c r="E417" s="5">
        <f t="shared" si="200"/>
        <v>105</v>
      </c>
      <c r="F417" s="5">
        <f t="shared" si="200"/>
        <v>7</v>
      </c>
      <c r="G417" s="5">
        <f t="shared" si="200"/>
        <v>21</v>
      </c>
      <c r="H417" s="5">
        <f t="shared" si="200"/>
        <v>24</v>
      </c>
      <c r="I417" s="5" t="s">
        <v>102</v>
      </c>
      <c r="J417" s="6">
        <f>SUM(J418:J420)</f>
        <v>43</v>
      </c>
    </row>
    <row r="418" spans="1:10" ht="15" customHeight="1" x14ac:dyDescent="0.2">
      <c r="A418" s="10" t="s">
        <v>9</v>
      </c>
      <c r="B418" s="7">
        <v>2</v>
      </c>
      <c r="C418" s="7">
        <v>11</v>
      </c>
      <c r="D418" s="7" t="s">
        <v>102</v>
      </c>
      <c r="E418" s="7" t="s">
        <v>102</v>
      </c>
      <c r="F418" s="7" t="s">
        <v>102</v>
      </c>
      <c r="G418" s="7" t="s">
        <v>102</v>
      </c>
      <c r="H418" s="7">
        <v>11</v>
      </c>
      <c r="I418" s="7" t="s">
        <v>102</v>
      </c>
      <c r="J418" s="8" t="s">
        <v>102</v>
      </c>
    </row>
    <row r="419" spans="1:10" ht="15" customHeight="1" x14ac:dyDescent="0.2">
      <c r="A419" s="10" t="s">
        <v>10</v>
      </c>
      <c r="B419" s="7">
        <v>2</v>
      </c>
      <c r="C419" s="7">
        <v>36</v>
      </c>
      <c r="D419" s="7">
        <v>12</v>
      </c>
      <c r="E419" s="7">
        <v>9</v>
      </c>
      <c r="F419" s="7">
        <v>1</v>
      </c>
      <c r="G419" s="7" t="s">
        <v>102</v>
      </c>
      <c r="H419" s="7">
        <v>5</v>
      </c>
      <c r="I419" s="7" t="s">
        <v>102</v>
      </c>
      <c r="J419" s="8">
        <v>9</v>
      </c>
    </row>
    <row r="420" spans="1:10" ht="15" customHeight="1" x14ac:dyDescent="0.2">
      <c r="A420" s="10" t="s">
        <v>11</v>
      </c>
      <c r="B420" s="7">
        <v>10</v>
      </c>
      <c r="C420" s="7">
        <v>325.99999999999994</v>
      </c>
      <c r="D420" s="7">
        <v>161</v>
      </c>
      <c r="E420" s="7">
        <v>96</v>
      </c>
      <c r="F420" s="7">
        <v>6</v>
      </c>
      <c r="G420" s="7">
        <v>21</v>
      </c>
      <c r="H420" s="7">
        <v>8.0000000000000018</v>
      </c>
      <c r="I420" s="7" t="s">
        <v>102</v>
      </c>
      <c r="J420" s="8">
        <v>34</v>
      </c>
    </row>
    <row r="421" spans="1:10" ht="21" customHeight="1" x14ac:dyDescent="0.2">
      <c r="A421" s="11" t="s">
        <v>79</v>
      </c>
      <c r="B421" s="5">
        <f t="shared" ref="B421:H421" si="201">SUM(B422:B424)</f>
        <v>38</v>
      </c>
      <c r="C421" s="5">
        <f t="shared" si="201"/>
        <v>950.00000000000023</v>
      </c>
      <c r="D421" s="5">
        <f t="shared" si="201"/>
        <v>445.00000000000006</v>
      </c>
      <c r="E421" s="5">
        <f t="shared" si="201"/>
        <v>112.99999999999997</v>
      </c>
      <c r="F421" s="5">
        <f t="shared" si="201"/>
        <v>34</v>
      </c>
      <c r="G421" s="5">
        <f t="shared" si="201"/>
        <v>25.000000000000004</v>
      </c>
      <c r="H421" s="5">
        <f t="shared" si="201"/>
        <v>77</v>
      </c>
      <c r="I421" s="5" t="s">
        <v>102</v>
      </c>
      <c r="J421" s="6">
        <f>SUM(J422:J424)</f>
        <v>255.99999999999997</v>
      </c>
    </row>
    <row r="422" spans="1:10" ht="15" customHeight="1" x14ac:dyDescent="0.2">
      <c r="A422" s="10" t="s">
        <v>9</v>
      </c>
      <c r="B422" s="7">
        <v>1</v>
      </c>
      <c r="C422" s="7">
        <v>40</v>
      </c>
      <c r="D422" s="7">
        <v>12</v>
      </c>
      <c r="E422" s="7">
        <v>2</v>
      </c>
      <c r="F422" s="7">
        <v>1</v>
      </c>
      <c r="G422" s="7" t="s">
        <v>102</v>
      </c>
      <c r="H422" s="7">
        <v>25</v>
      </c>
      <c r="I422" s="7" t="s">
        <v>102</v>
      </c>
      <c r="J422" s="8" t="s">
        <v>102</v>
      </c>
    </row>
    <row r="423" spans="1:10" ht="15" customHeight="1" x14ac:dyDescent="0.2">
      <c r="A423" s="10" t="s">
        <v>10</v>
      </c>
      <c r="B423" s="7">
        <v>6</v>
      </c>
      <c r="C423" s="7">
        <v>165</v>
      </c>
      <c r="D423" s="7">
        <v>55</v>
      </c>
      <c r="E423" s="7">
        <v>19</v>
      </c>
      <c r="F423" s="7">
        <v>6</v>
      </c>
      <c r="G423" s="7">
        <v>4</v>
      </c>
      <c r="H423" s="7">
        <v>10</v>
      </c>
      <c r="I423" s="7" t="s">
        <v>102</v>
      </c>
      <c r="J423" s="8">
        <v>71</v>
      </c>
    </row>
    <row r="424" spans="1:10" ht="15" customHeight="1" x14ac:dyDescent="0.2">
      <c r="A424" s="10" t="s">
        <v>11</v>
      </c>
      <c r="B424" s="7">
        <v>31</v>
      </c>
      <c r="C424" s="7">
        <v>745.00000000000023</v>
      </c>
      <c r="D424" s="7">
        <v>378.00000000000006</v>
      </c>
      <c r="E424" s="7">
        <v>91.999999999999972</v>
      </c>
      <c r="F424" s="7">
        <v>27.000000000000004</v>
      </c>
      <c r="G424" s="7">
        <v>21.000000000000004</v>
      </c>
      <c r="H424" s="7">
        <v>42</v>
      </c>
      <c r="I424" s="7" t="s">
        <v>102</v>
      </c>
      <c r="J424" s="8">
        <v>184.99999999999997</v>
      </c>
    </row>
    <row r="425" spans="1:10" ht="21" customHeight="1" x14ac:dyDescent="0.2">
      <c r="A425" s="9" t="s">
        <v>99</v>
      </c>
      <c r="B425" s="5">
        <f t="shared" ref="B425:H425" si="202">+B426+B430+B435+B440+B445+B450+B454+B458+B464</f>
        <v>6084</v>
      </c>
      <c r="C425" s="5">
        <f t="shared" si="202"/>
        <v>40194</v>
      </c>
      <c r="D425" s="5">
        <f t="shared" si="202"/>
        <v>19149.000000000004</v>
      </c>
      <c r="E425" s="5">
        <f t="shared" si="202"/>
        <v>6987</v>
      </c>
      <c r="F425" s="5">
        <f t="shared" si="202"/>
        <v>2913.0000000000005</v>
      </c>
      <c r="G425" s="5">
        <f t="shared" si="202"/>
        <v>1557.9999999999995</v>
      </c>
      <c r="H425" s="5">
        <f t="shared" si="202"/>
        <v>1835.0000000000002</v>
      </c>
      <c r="I425" s="5">
        <f>I426+I430+I435+I440+I458+I464</f>
        <v>23.000000000000004</v>
      </c>
      <c r="J425" s="6">
        <f>+J426+J430+J435+J440+J445+J450+J454+J458+J464</f>
        <v>7728.9999999999982</v>
      </c>
    </row>
    <row r="426" spans="1:10" ht="21" customHeight="1" x14ac:dyDescent="0.2">
      <c r="A426" s="11" t="s">
        <v>80</v>
      </c>
      <c r="B426" s="5">
        <f t="shared" ref="B426:J426" si="203">SUM(B427:B429)</f>
        <v>1059</v>
      </c>
      <c r="C426" s="5">
        <f t="shared" si="203"/>
        <v>6763.0000000000055</v>
      </c>
      <c r="D426" s="5">
        <f t="shared" si="203"/>
        <v>3408.9999999999995</v>
      </c>
      <c r="E426" s="5">
        <f t="shared" si="203"/>
        <v>1178.9999999999995</v>
      </c>
      <c r="F426" s="5">
        <f t="shared" si="203"/>
        <v>373</v>
      </c>
      <c r="G426" s="5">
        <f t="shared" si="203"/>
        <v>229.00000000000011</v>
      </c>
      <c r="H426" s="5">
        <f t="shared" si="203"/>
        <v>167.00000000000003</v>
      </c>
      <c r="I426" s="5">
        <f t="shared" si="203"/>
        <v>10.000000000000002</v>
      </c>
      <c r="J426" s="6">
        <f t="shared" si="203"/>
        <v>1395.9999999999995</v>
      </c>
    </row>
    <row r="427" spans="1:10" ht="15" customHeight="1" x14ac:dyDescent="0.2">
      <c r="A427" s="10" t="s">
        <v>9</v>
      </c>
      <c r="B427" s="7">
        <v>7</v>
      </c>
      <c r="C427" s="7">
        <v>22.999999999999996</v>
      </c>
      <c r="D427" s="7">
        <v>6</v>
      </c>
      <c r="E427" s="7">
        <v>1.0000000000000002</v>
      </c>
      <c r="F427" s="7" t="s">
        <v>102</v>
      </c>
      <c r="G427" s="7" t="s">
        <v>102</v>
      </c>
      <c r="H427" s="7">
        <v>5</v>
      </c>
      <c r="I427" s="7" t="s">
        <v>102</v>
      </c>
      <c r="J427" s="8">
        <v>11.000000000000002</v>
      </c>
    </row>
    <row r="428" spans="1:10" ht="15" customHeight="1" x14ac:dyDescent="0.2">
      <c r="A428" s="10" t="s">
        <v>10</v>
      </c>
      <c r="B428" s="7">
        <v>156</v>
      </c>
      <c r="C428" s="7">
        <v>1504.9999999999995</v>
      </c>
      <c r="D428" s="7">
        <v>738.99999999999955</v>
      </c>
      <c r="E428" s="7">
        <v>270</v>
      </c>
      <c r="F428" s="7">
        <v>64.000000000000014</v>
      </c>
      <c r="G428" s="7">
        <v>41</v>
      </c>
      <c r="H428" s="7">
        <v>81</v>
      </c>
      <c r="I428" s="7" t="s">
        <v>102</v>
      </c>
      <c r="J428" s="8">
        <v>310</v>
      </c>
    </row>
    <row r="429" spans="1:10" ht="15" customHeight="1" x14ac:dyDescent="0.2">
      <c r="A429" s="10" t="s">
        <v>11</v>
      </c>
      <c r="B429" s="7">
        <v>896</v>
      </c>
      <c r="C429" s="7">
        <v>5235.0000000000055</v>
      </c>
      <c r="D429" s="7">
        <v>2664</v>
      </c>
      <c r="E429" s="7">
        <v>907.99999999999943</v>
      </c>
      <c r="F429" s="7">
        <v>309</v>
      </c>
      <c r="G429" s="7">
        <v>188.00000000000011</v>
      </c>
      <c r="H429" s="7">
        <v>81.000000000000028</v>
      </c>
      <c r="I429" s="7">
        <v>10.000000000000002</v>
      </c>
      <c r="J429" s="8">
        <v>1074.9999999999995</v>
      </c>
    </row>
    <row r="430" spans="1:10" ht="21" customHeight="1" x14ac:dyDescent="0.2">
      <c r="A430" s="11" t="s">
        <v>81</v>
      </c>
      <c r="B430" s="5">
        <f t="shared" ref="B430:J430" si="204">SUM(B431:B434)</f>
        <v>530</v>
      </c>
      <c r="C430" s="5">
        <f t="shared" si="204"/>
        <v>2824.0000000000005</v>
      </c>
      <c r="D430" s="5">
        <f t="shared" si="204"/>
        <v>1342</v>
      </c>
      <c r="E430" s="5">
        <f t="shared" si="204"/>
        <v>545.00000000000023</v>
      </c>
      <c r="F430" s="5">
        <f t="shared" si="204"/>
        <v>167.99999999999991</v>
      </c>
      <c r="G430" s="5">
        <f t="shared" si="204"/>
        <v>99.999999999999972</v>
      </c>
      <c r="H430" s="5">
        <f t="shared" si="204"/>
        <v>67.999999999999986</v>
      </c>
      <c r="I430" s="5">
        <f t="shared" si="204"/>
        <v>0.99999999999999978</v>
      </c>
      <c r="J430" s="6">
        <f t="shared" si="204"/>
        <v>599.99999999999977</v>
      </c>
    </row>
    <row r="431" spans="1:10" ht="15" customHeight="1" x14ac:dyDescent="0.2">
      <c r="A431" s="10" t="s">
        <v>8</v>
      </c>
      <c r="B431" s="7">
        <v>1</v>
      </c>
      <c r="C431" s="7">
        <v>1</v>
      </c>
      <c r="D431" s="7" t="s">
        <v>102</v>
      </c>
      <c r="E431" s="7" t="s">
        <v>102</v>
      </c>
      <c r="F431" s="7" t="s">
        <v>102</v>
      </c>
      <c r="G431" s="7" t="s">
        <v>102</v>
      </c>
      <c r="H431" s="7" t="s">
        <v>102</v>
      </c>
      <c r="I431" s="7" t="s">
        <v>102</v>
      </c>
      <c r="J431" s="8">
        <v>1</v>
      </c>
    </row>
    <row r="432" spans="1:10" ht="15" customHeight="1" x14ac:dyDescent="0.2">
      <c r="A432" s="10" t="s">
        <v>9</v>
      </c>
      <c r="B432" s="7">
        <v>5</v>
      </c>
      <c r="C432" s="7">
        <v>21</v>
      </c>
      <c r="D432" s="7">
        <v>7</v>
      </c>
      <c r="E432" s="7">
        <v>2</v>
      </c>
      <c r="F432" s="7">
        <v>1</v>
      </c>
      <c r="G432" s="7" t="s">
        <v>102</v>
      </c>
      <c r="H432" s="7">
        <v>5</v>
      </c>
      <c r="I432" s="7" t="s">
        <v>102</v>
      </c>
      <c r="J432" s="8">
        <v>6</v>
      </c>
    </row>
    <row r="433" spans="1:10" ht="15" customHeight="1" x14ac:dyDescent="0.2">
      <c r="A433" s="10" t="s">
        <v>10</v>
      </c>
      <c r="B433" s="7">
        <v>81</v>
      </c>
      <c r="C433" s="7">
        <v>605.00000000000011</v>
      </c>
      <c r="D433" s="7">
        <v>275</v>
      </c>
      <c r="E433" s="7">
        <v>108.99999999999996</v>
      </c>
      <c r="F433" s="7">
        <v>40.000000000000007</v>
      </c>
      <c r="G433" s="7">
        <v>15.000000000000002</v>
      </c>
      <c r="H433" s="7">
        <v>40.999999999999986</v>
      </c>
      <c r="I433" s="7" t="s">
        <v>102</v>
      </c>
      <c r="J433" s="8">
        <v>124.99999999999999</v>
      </c>
    </row>
    <row r="434" spans="1:10" ht="15" customHeight="1" x14ac:dyDescent="0.2">
      <c r="A434" s="10" t="s">
        <v>11</v>
      </c>
      <c r="B434" s="7">
        <v>443</v>
      </c>
      <c r="C434" s="7">
        <v>2197.0000000000005</v>
      </c>
      <c r="D434" s="7">
        <v>1060</v>
      </c>
      <c r="E434" s="7">
        <v>434.00000000000023</v>
      </c>
      <c r="F434" s="7">
        <v>126.9999999999999</v>
      </c>
      <c r="G434" s="7">
        <v>84.999999999999972</v>
      </c>
      <c r="H434" s="7">
        <v>21.999999999999996</v>
      </c>
      <c r="I434" s="7">
        <v>0.99999999999999978</v>
      </c>
      <c r="J434" s="8">
        <v>467.99999999999972</v>
      </c>
    </row>
    <row r="435" spans="1:10" ht="21" customHeight="1" x14ac:dyDescent="0.2">
      <c r="A435" s="11" t="s">
        <v>82</v>
      </c>
      <c r="B435" s="5">
        <f t="shared" ref="B435:J435" si="205">SUM(B436:B439)</f>
        <v>1110</v>
      </c>
      <c r="C435" s="5">
        <f t="shared" si="205"/>
        <v>5660</v>
      </c>
      <c r="D435" s="5">
        <f t="shared" si="205"/>
        <v>2877</v>
      </c>
      <c r="E435" s="5">
        <f t="shared" si="205"/>
        <v>991.00000000000034</v>
      </c>
      <c r="F435" s="5">
        <f t="shared" si="205"/>
        <v>345.00000000000011</v>
      </c>
      <c r="G435" s="5">
        <f t="shared" si="205"/>
        <v>248.99999999999986</v>
      </c>
      <c r="H435" s="5">
        <f t="shared" si="205"/>
        <v>142</v>
      </c>
      <c r="I435" s="5">
        <f t="shared" si="205"/>
        <v>5.0000000000000053</v>
      </c>
      <c r="J435" s="6">
        <f t="shared" si="205"/>
        <v>1051.0000000000002</v>
      </c>
    </row>
    <row r="436" spans="1:10" ht="15" customHeight="1" x14ac:dyDescent="0.2">
      <c r="A436" s="10" t="s">
        <v>8</v>
      </c>
      <c r="B436" s="7">
        <v>2</v>
      </c>
      <c r="C436" s="7">
        <v>5</v>
      </c>
      <c r="D436" s="7">
        <v>1</v>
      </c>
      <c r="E436" s="7" t="s">
        <v>102</v>
      </c>
      <c r="F436" s="7">
        <v>1</v>
      </c>
      <c r="G436" s="7" t="s">
        <v>102</v>
      </c>
      <c r="H436" s="7" t="s">
        <v>102</v>
      </c>
      <c r="I436" s="7" t="s">
        <v>102</v>
      </c>
      <c r="J436" s="8">
        <v>3</v>
      </c>
    </row>
    <row r="437" spans="1:10" ht="15" customHeight="1" x14ac:dyDescent="0.2">
      <c r="A437" s="10" t="s">
        <v>9</v>
      </c>
      <c r="B437" s="7">
        <v>18</v>
      </c>
      <c r="C437" s="7">
        <v>136</v>
      </c>
      <c r="D437" s="7">
        <v>64</v>
      </c>
      <c r="E437" s="7">
        <v>12</v>
      </c>
      <c r="F437" s="7">
        <v>4</v>
      </c>
      <c r="G437" s="7">
        <v>6</v>
      </c>
      <c r="H437" s="7">
        <v>12.000000000000002</v>
      </c>
      <c r="I437" s="7" t="s">
        <v>102</v>
      </c>
      <c r="J437" s="8">
        <v>37.999999999999993</v>
      </c>
    </row>
    <row r="438" spans="1:10" ht="15" customHeight="1" x14ac:dyDescent="0.2">
      <c r="A438" s="10" t="s">
        <v>10</v>
      </c>
      <c r="B438" s="7">
        <v>154</v>
      </c>
      <c r="C438" s="7">
        <v>1335.9999999999995</v>
      </c>
      <c r="D438" s="7">
        <v>624.00000000000023</v>
      </c>
      <c r="E438" s="7">
        <v>223.00000000000011</v>
      </c>
      <c r="F438" s="7">
        <v>80.000000000000043</v>
      </c>
      <c r="G438" s="7">
        <v>55</v>
      </c>
      <c r="H438" s="7">
        <v>50.000000000000014</v>
      </c>
      <c r="I438" s="7">
        <v>1</v>
      </c>
      <c r="J438" s="8">
        <v>303.00000000000006</v>
      </c>
    </row>
    <row r="439" spans="1:10" ht="15" customHeight="1" x14ac:dyDescent="0.2">
      <c r="A439" s="10" t="s">
        <v>11</v>
      </c>
      <c r="B439" s="7">
        <v>936</v>
      </c>
      <c r="C439" s="7">
        <v>4183.0000000000009</v>
      </c>
      <c r="D439" s="7">
        <v>2188</v>
      </c>
      <c r="E439" s="7">
        <v>756.00000000000023</v>
      </c>
      <c r="F439" s="7">
        <v>260.00000000000006</v>
      </c>
      <c r="G439" s="7">
        <v>187.99999999999986</v>
      </c>
      <c r="H439" s="7">
        <v>79.999999999999986</v>
      </c>
      <c r="I439" s="7">
        <v>4.0000000000000053</v>
      </c>
      <c r="J439" s="8">
        <v>707.00000000000011</v>
      </c>
    </row>
    <row r="440" spans="1:10" ht="21" customHeight="1" x14ac:dyDescent="0.2">
      <c r="A440" s="11" t="s">
        <v>83</v>
      </c>
      <c r="B440" s="5">
        <f t="shared" ref="B440:J440" si="206">SUM(B441:B444)</f>
        <v>492</v>
      </c>
      <c r="C440" s="5">
        <f t="shared" si="206"/>
        <v>2806.9999999999991</v>
      </c>
      <c r="D440" s="5">
        <f t="shared" si="206"/>
        <v>1377.0000000000007</v>
      </c>
      <c r="E440" s="5">
        <f t="shared" si="206"/>
        <v>525.99999999999977</v>
      </c>
      <c r="F440" s="5">
        <f t="shared" si="206"/>
        <v>183.00000000000009</v>
      </c>
      <c r="G440" s="5">
        <f t="shared" si="206"/>
        <v>111.00000000000006</v>
      </c>
      <c r="H440" s="5">
        <f t="shared" si="206"/>
        <v>97</v>
      </c>
      <c r="I440" s="5">
        <f t="shared" si="206"/>
        <v>1.9999999999999984</v>
      </c>
      <c r="J440" s="6">
        <f t="shared" si="206"/>
        <v>511.00000000000011</v>
      </c>
    </row>
    <row r="441" spans="1:10" ht="15" customHeight="1" x14ac:dyDescent="0.2">
      <c r="A441" s="10" t="s">
        <v>8</v>
      </c>
      <c r="B441" s="7">
        <v>1</v>
      </c>
      <c r="C441" s="7">
        <v>12</v>
      </c>
      <c r="D441" s="7">
        <v>6</v>
      </c>
      <c r="E441" s="7">
        <v>2</v>
      </c>
      <c r="F441" s="7">
        <v>1</v>
      </c>
      <c r="G441" s="7">
        <v>1</v>
      </c>
      <c r="H441" s="7" t="s">
        <v>102</v>
      </c>
      <c r="I441" s="7" t="s">
        <v>102</v>
      </c>
      <c r="J441" s="8">
        <v>2</v>
      </c>
    </row>
    <row r="442" spans="1:10" ht="15" customHeight="1" x14ac:dyDescent="0.2">
      <c r="A442" s="10" t="s">
        <v>9</v>
      </c>
      <c r="B442" s="7">
        <v>16</v>
      </c>
      <c r="C442" s="7">
        <v>38</v>
      </c>
      <c r="D442" s="7">
        <v>12.999999999999998</v>
      </c>
      <c r="E442" s="7">
        <v>4.0000000000000009</v>
      </c>
      <c r="F442" s="7">
        <v>2.0000000000000004</v>
      </c>
      <c r="G442" s="7">
        <v>1.0000000000000002</v>
      </c>
      <c r="H442" s="7">
        <v>4</v>
      </c>
      <c r="I442" s="7" t="s">
        <v>102</v>
      </c>
      <c r="J442" s="8">
        <v>14.000000000000004</v>
      </c>
    </row>
    <row r="443" spans="1:10" ht="15" customHeight="1" x14ac:dyDescent="0.2">
      <c r="A443" s="10" t="s">
        <v>10</v>
      </c>
      <c r="B443" s="7">
        <v>63</v>
      </c>
      <c r="C443" s="7">
        <v>550</v>
      </c>
      <c r="D443" s="7">
        <v>258.00000000000006</v>
      </c>
      <c r="E443" s="7">
        <v>102</v>
      </c>
      <c r="F443" s="7">
        <v>32.000000000000007</v>
      </c>
      <c r="G443" s="7">
        <v>21.000000000000004</v>
      </c>
      <c r="H443" s="7">
        <v>48.000000000000007</v>
      </c>
      <c r="I443" s="7" t="s">
        <v>102</v>
      </c>
      <c r="J443" s="8">
        <v>88.999999999999986</v>
      </c>
    </row>
    <row r="444" spans="1:10" ht="15" customHeight="1" x14ac:dyDescent="0.2">
      <c r="A444" s="10" t="s">
        <v>11</v>
      </c>
      <c r="B444" s="7">
        <v>412</v>
      </c>
      <c r="C444" s="7">
        <v>2206.9999999999991</v>
      </c>
      <c r="D444" s="7">
        <v>1100.0000000000007</v>
      </c>
      <c r="E444" s="7">
        <v>417.99999999999983</v>
      </c>
      <c r="F444" s="7">
        <v>148.00000000000009</v>
      </c>
      <c r="G444" s="7">
        <v>88.000000000000057</v>
      </c>
      <c r="H444" s="7">
        <v>45</v>
      </c>
      <c r="I444" s="7">
        <v>1.9999999999999984</v>
      </c>
      <c r="J444" s="8">
        <v>406.00000000000011</v>
      </c>
    </row>
    <row r="445" spans="1:10" ht="21" customHeight="1" x14ac:dyDescent="0.2">
      <c r="A445" s="11" t="s">
        <v>84</v>
      </c>
      <c r="B445" s="5">
        <f t="shared" ref="B445:H445" si="207">SUM(B446:B449)</f>
        <v>309</v>
      </c>
      <c r="C445" s="5">
        <f t="shared" si="207"/>
        <v>1357.0000000000002</v>
      </c>
      <c r="D445" s="5">
        <f t="shared" si="207"/>
        <v>691</v>
      </c>
      <c r="E445" s="5">
        <f t="shared" si="207"/>
        <v>250.00000000000003</v>
      </c>
      <c r="F445" s="5">
        <f t="shared" si="207"/>
        <v>105.00000000000003</v>
      </c>
      <c r="G445" s="5">
        <f t="shared" si="207"/>
        <v>59</v>
      </c>
      <c r="H445" s="5">
        <f t="shared" si="207"/>
        <v>36</v>
      </c>
      <c r="I445" s="5" t="s">
        <v>102</v>
      </c>
      <c r="J445" s="6">
        <f>SUM(J446:J449)</f>
        <v>215.99999999999989</v>
      </c>
    </row>
    <row r="446" spans="1:10" ht="15" customHeight="1" x14ac:dyDescent="0.2">
      <c r="A446" s="10" t="s">
        <v>8</v>
      </c>
      <c r="B446" s="7">
        <v>1</v>
      </c>
      <c r="C446" s="7">
        <v>1</v>
      </c>
      <c r="D446" s="7" t="s">
        <v>102</v>
      </c>
      <c r="E446" s="7">
        <v>1</v>
      </c>
      <c r="F446" s="7" t="s">
        <v>102</v>
      </c>
      <c r="G446" s="7" t="s">
        <v>102</v>
      </c>
      <c r="H446" s="7" t="s">
        <v>102</v>
      </c>
      <c r="I446" s="7" t="s">
        <v>102</v>
      </c>
      <c r="J446" s="8" t="s">
        <v>102</v>
      </c>
    </row>
    <row r="447" spans="1:10" ht="15" customHeight="1" x14ac:dyDescent="0.2">
      <c r="A447" s="10" t="s">
        <v>9</v>
      </c>
      <c r="B447" s="7">
        <v>10</v>
      </c>
      <c r="C447" s="7">
        <v>35</v>
      </c>
      <c r="D447" s="7">
        <v>13</v>
      </c>
      <c r="E447" s="7">
        <v>2</v>
      </c>
      <c r="F447" s="7" t="s">
        <v>102</v>
      </c>
      <c r="G447" s="7">
        <v>1.9999999999999998</v>
      </c>
      <c r="H447" s="7">
        <v>9</v>
      </c>
      <c r="I447" s="7" t="s">
        <v>102</v>
      </c>
      <c r="J447" s="8">
        <v>9</v>
      </c>
    </row>
    <row r="448" spans="1:10" ht="15" customHeight="1" x14ac:dyDescent="0.2">
      <c r="A448" s="10" t="s">
        <v>10</v>
      </c>
      <c r="B448" s="7">
        <v>47</v>
      </c>
      <c r="C448" s="7">
        <v>316</v>
      </c>
      <c r="D448" s="7">
        <v>164.00000000000003</v>
      </c>
      <c r="E448" s="7">
        <v>65</v>
      </c>
      <c r="F448" s="7">
        <v>19</v>
      </c>
      <c r="G448" s="7">
        <v>13.000000000000004</v>
      </c>
      <c r="H448" s="7">
        <v>8.9999999999999982</v>
      </c>
      <c r="I448" s="7" t="s">
        <v>102</v>
      </c>
      <c r="J448" s="8">
        <v>45.999999999999993</v>
      </c>
    </row>
    <row r="449" spans="1:10" ht="15" customHeight="1" x14ac:dyDescent="0.2">
      <c r="A449" s="10" t="s">
        <v>11</v>
      </c>
      <c r="B449" s="7">
        <v>251</v>
      </c>
      <c r="C449" s="7">
        <v>1005.0000000000002</v>
      </c>
      <c r="D449" s="7">
        <v>514</v>
      </c>
      <c r="E449" s="7">
        <v>182.00000000000003</v>
      </c>
      <c r="F449" s="7">
        <v>86.000000000000028</v>
      </c>
      <c r="G449" s="7">
        <v>44</v>
      </c>
      <c r="H449" s="7">
        <v>18.000000000000004</v>
      </c>
      <c r="I449" s="7" t="s">
        <v>102</v>
      </c>
      <c r="J449" s="8">
        <v>160.99999999999989</v>
      </c>
    </row>
    <row r="450" spans="1:10" ht="21" customHeight="1" x14ac:dyDescent="0.2">
      <c r="A450" s="11" t="s">
        <v>85</v>
      </c>
      <c r="B450" s="5">
        <f t="shared" ref="B450:H450" si="208">SUM(B451:B453)</f>
        <v>770</v>
      </c>
      <c r="C450" s="5">
        <f t="shared" si="208"/>
        <v>4315.0000000000009</v>
      </c>
      <c r="D450" s="5">
        <f t="shared" si="208"/>
        <v>2022.0000000000005</v>
      </c>
      <c r="E450" s="5">
        <f t="shared" si="208"/>
        <v>769.99999999999932</v>
      </c>
      <c r="F450" s="5">
        <f t="shared" si="208"/>
        <v>504.00000000000034</v>
      </c>
      <c r="G450" s="5">
        <f t="shared" si="208"/>
        <v>189.00000000000003</v>
      </c>
      <c r="H450" s="5">
        <f t="shared" si="208"/>
        <v>59.000000000000014</v>
      </c>
      <c r="I450" s="5" t="s">
        <v>102</v>
      </c>
      <c r="J450" s="6">
        <f>SUM(J451:J453)</f>
        <v>771</v>
      </c>
    </row>
    <row r="451" spans="1:10" ht="15" customHeight="1" x14ac:dyDescent="0.2">
      <c r="A451" s="10" t="s">
        <v>9</v>
      </c>
      <c r="B451" s="7">
        <v>3</v>
      </c>
      <c r="C451" s="7">
        <v>7</v>
      </c>
      <c r="D451" s="7">
        <v>5</v>
      </c>
      <c r="E451" s="7" t="s">
        <v>102</v>
      </c>
      <c r="F451" s="7" t="s">
        <v>102</v>
      </c>
      <c r="G451" s="7" t="s">
        <v>102</v>
      </c>
      <c r="H451" s="7">
        <v>1</v>
      </c>
      <c r="I451" s="7" t="s">
        <v>102</v>
      </c>
      <c r="J451" s="8">
        <v>1</v>
      </c>
    </row>
    <row r="452" spans="1:10" ht="15" customHeight="1" x14ac:dyDescent="0.2">
      <c r="A452" s="10" t="s">
        <v>10</v>
      </c>
      <c r="B452" s="7">
        <v>17</v>
      </c>
      <c r="C452" s="7">
        <v>281</v>
      </c>
      <c r="D452" s="7">
        <v>137.00000000000003</v>
      </c>
      <c r="E452" s="7">
        <v>60</v>
      </c>
      <c r="F452" s="7">
        <v>27.000000000000004</v>
      </c>
      <c r="G452" s="7">
        <v>4.0000000000000009</v>
      </c>
      <c r="H452" s="7">
        <v>15</v>
      </c>
      <c r="I452" s="7" t="s">
        <v>102</v>
      </c>
      <c r="J452" s="8">
        <v>38</v>
      </c>
    </row>
    <row r="453" spans="1:10" ht="15" customHeight="1" x14ac:dyDescent="0.2">
      <c r="A453" s="10" t="s">
        <v>11</v>
      </c>
      <c r="B453" s="7">
        <v>750</v>
      </c>
      <c r="C453" s="7">
        <v>4027.0000000000009</v>
      </c>
      <c r="D453" s="7">
        <v>1880.0000000000005</v>
      </c>
      <c r="E453" s="7">
        <v>709.99999999999932</v>
      </c>
      <c r="F453" s="7">
        <v>477.00000000000034</v>
      </c>
      <c r="G453" s="7">
        <v>185.00000000000003</v>
      </c>
      <c r="H453" s="7">
        <v>43.000000000000014</v>
      </c>
      <c r="I453" s="7" t="s">
        <v>102</v>
      </c>
      <c r="J453" s="8">
        <v>732</v>
      </c>
    </row>
    <row r="454" spans="1:10" ht="21" customHeight="1" x14ac:dyDescent="0.2">
      <c r="A454" s="11" t="s">
        <v>86</v>
      </c>
      <c r="B454" s="5">
        <f t="shared" ref="B454:H454" si="209">SUM(B455:B457)</f>
        <v>300</v>
      </c>
      <c r="C454" s="5">
        <f t="shared" si="209"/>
        <v>2200.9999999999991</v>
      </c>
      <c r="D454" s="5">
        <f t="shared" si="209"/>
        <v>924.00000000000045</v>
      </c>
      <c r="E454" s="5">
        <f t="shared" si="209"/>
        <v>350</v>
      </c>
      <c r="F454" s="5">
        <f t="shared" si="209"/>
        <v>227.00000000000014</v>
      </c>
      <c r="G454" s="5">
        <f t="shared" si="209"/>
        <v>108</v>
      </c>
      <c r="H454" s="5">
        <f t="shared" si="209"/>
        <v>77.000000000000014</v>
      </c>
      <c r="I454" s="5" t="s">
        <v>102</v>
      </c>
      <c r="J454" s="6">
        <f>SUM(J455:J457)</f>
        <v>515</v>
      </c>
    </row>
    <row r="455" spans="1:10" ht="15" customHeight="1" x14ac:dyDescent="0.2">
      <c r="A455" s="10" t="s">
        <v>9</v>
      </c>
      <c r="B455" s="7">
        <v>15</v>
      </c>
      <c r="C455" s="7">
        <v>293</v>
      </c>
      <c r="D455" s="7">
        <v>90</v>
      </c>
      <c r="E455" s="7">
        <v>30</v>
      </c>
      <c r="F455" s="7">
        <v>6</v>
      </c>
      <c r="G455" s="7">
        <v>7</v>
      </c>
      <c r="H455" s="7">
        <v>23</v>
      </c>
      <c r="I455" s="7" t="s">
        <v>102</v>
      </c>
      <c r="J455" s="8">
        <v>137</v>
      </c>
    </row>
    <row r="456" spans="1:10" ht="15" customHeight="1" x14ac:dyDescent="0.2">
      <c r="A456" s="10" t="s">
        <v>10</v>
      </c>
      <c r="B456" s="7">
        <v>27</v>
      </c>
      <c r="C456" s="7">
        <v>306</v>
      </c>
      <c r="D456" s="7">
        <v>113.00000000000003</v>
      </c>
      <c r="E456" s="7">
        <v>59</v>
      </c>
      <c r="F456" s="7">
        <v>45</v>
      </c>
      <c r="G456" s="7">
        <v>7.0000000000000027</v>
      </c>
      <c r="H456" s="7">
        <v>18.999999999999996</v>
      </c>
      <c r="I456" s="7" t="s">
        <v>102</v>
      </c>
      <c r="J456" s="8">
        <v>63.000000000000014</v>
      </c>
    </row>
    <row r="457" spans="1:10" ht="15" customHeight="1" x14ac:dyDescent="0.2">
      <c r="A457" s="10" t="s">
        <v>11</v>
      </c>
      <c r="B457" s="7">
        <v>258</v>
      </c>
      <c r="C457" s="7">
        <v>1601.9999999999991</v>
      </c>
      <c r="D457" s="7">
        <v>721.00000000000045</v>
      </c>
      <c r="E457" s="7">
        <v>261</v>
      </c>
      <c r="F457" s="7">
        <v>176.00000000000014</v>
      </c>
      <c r="G457" s="7">
        <v>94</v>
      </c>
      <c r="H457" s="7">
        <v>35.000000000000014</v>
      </c>
      <c r="I457" s="7" t="s">
        <v>102</v>
      </c>
      <c r="J457" s="8">
        <v>315.00000000000006</v>
      </c>
    </row>
    <row r="458" spans="1:10" ht="21" customHeight="1" x14ac:dyDescent="0.2">
      <c r="A458" s="11" t="s">
        <v>87</v>
      </c>
      <c r="B458" s="5">
        <f t="shared" ref="B458:J458" si="210">SUM(B459:B463)</f>
        <v>1143</v>
      </c>
      <c r="C458" s="5">
        <f t="shared" si="210"/>
        <v>11762.999999999998</v>
      </c>
      <c r="D458" s="5">
        <f t="shared" si="210"/>
        <v>5279.0000000000036</v>
      </c>
      <c r="E458" s="5">
        <f t="shared" si="210"/>
        <v>2000.0000000000011</v>
      </c>
      <c r="F458" s="5">
        <f t="shared" si="210"/>
        <v>769.99999999999966</v>
      </c>
      <c r="G458" s="5">
        <f t="shared" si="210"/>
        <v>376.99999999999949</v>
      </c>
      <c r="H458" s="5">
        <f t="shared" si="210"/>
        <v>1139.0000000000002</v>
      </c>
      <c r="I458" s="5">
        <f>SUM(I459:I463)</f>
        <v>1.0000000000000007</v>
      </c>
      <c r="J458" s="6">
        <f t="shared" si="210"/>
        <v>2196.9999999999986</v>
      </c>
    </row>
    <row r="459" spans="1:10" ht="15" customHeight="1" x14ac:dyDescent="0.2">
      <c r="A459" s="10" t="s">
        <v>8</v>
      </c>
      <c r="B459" s="7">
        <v>5</v>
      </c>
      <c r="C459" s="7">
        <v>194</v>
      </c>
      <c r="D459" s="7">
        <v>122</v>
      </c>
      <c r="E459" s="7">
        <v>5</v>
      </c>
      <c r="F459" s="7">
        <v>2</v>
      </c>
      <c r="G459" s="7" t="s">
        <v>102</v>
      </c>
      <c r="H459" s="7">
        <v>22</v>
      </c>
      <c r="I459" s="7" t="s">
        <v>102</v>
      </c>
      <c r="J459" s="8">
        <v>43</v>
      </c>
    </row>
    <row r="460" spans="1:10" ht="15" customHeight="1" x14ac:dyDescent="0.2">
      <c r="A460" s="10" t="s">
        <v>9</v>
      </c>
      <c r="B460" s="7">
        <v>14</v>
      </c>
      <c r="C460" s="7">
        <v>393</v>
      </c>
      <c r="D460" s="7">
        <v>27.000000000000007</v>
      </c>
      <c r="E460" s="7">
        <v>3</v>
      </c>
      <c r="F460" s="7">
        <v>2</v>
      </c>
      <c r="G460" s="7">
        <v>7.0000000000000018</v>
      </c>
      <c r="H460" s="7">
        <v>332</v>
      </c>
      <c r="I460" s="7" t="s">
        <v>102</v>
      </c>
      <c r="J460" s="8">
        <v>22</v>
      </c>
    </row>
    <row r="461" spans="1:10" ht="15" customHeight="1" x14ac:dyDescent="0.2">
      <c r="A461" s="10" t="s">
        <v>10</v>
      </c>
      <c r="B461" s="7">
        <v>67</v>
      </c>
      <c r="C461" s="7">
        <v>1337.0000000000002</v>
      </c>
      <c r="D461" s="7">
        <v>576</v>
      </c>
      <c r="E461" s="7">
        <v>211.00000000000003</v>
      </c>
      <c r="F461" s="7">
        <v>84.000000000000014</v>
      </c>
      <c r="G461" s="7">
        <v>15</v>
      </c>
      <c r="H461" s="7">
        <v>188</v>
      </c>
      <c r="I461" s="7" t="s">
        <v>102</v>
      </c>
      <c r="J461" s="8">
        <v>263.00000000000011</v>
      </c>
    </row>
    <row r="462" spans="1:10" ht="15" customHeight="1" x14ac:dyDescent="0.2">
      <c r="A462" s="10" t="s">
        <v>11</v>
      </c>
      <c r="B462" s="7">
        <v>1056</v>
      </c>
      <c r="C462" s="7">
        <v>9837.9999999999982</v>
      </c>
      <c r="D462" s="7">
        <v>4554.0000000000036</v>
      </c>
      <c r="E462" s="7">
        <v>1781.0000000000011</v>
      </c>
      <c r="F462" s="7">
        <v>681.99999999999966</v>
      </c>
      <c r="G462" s="7">
        <v>354.99999999999949</v>
      </c>
      <c r="H462" s="7">
        <v>596.00000000000023</v>
      </c>
      <c r="I462" s="7">
        <v>1.0000000000000007</v>
      </c>
      <c r="J462" s="8">
        <v>1868.9999999999986</v>
      </c>
    </row>
    <row r="463" spans="1:10" ht="15" customHeight="1" x14ac:dyDescent="0.2">
      <c r="A463" s="10" t="s">
        <v>13</v>
      </c>
      <c r="B463" s="7">
        <v>1</v>
      </c>
      <c r="C463" s="7">
        <v>1</v>
      </c>
      <c r="D463" s="7" t="s">
        <v>102</v>
      </c>
      <c r="E463" s="7" t="s">
        <v>102</v>
      </c>
      <c r="F463" s="7" t="s">
        <v>102</v>
      </c>
      <c r="G463" s="7" t="s">
        <v>102</v>
      </c>
      <c r="H463" s="7">
        <v>1</v>
      </c>
      <c r="I463" s="7" t="s">
        <v>102</v>
      </c>
      <c r="J463" s="8" t="s">
        <v>102</v>
      </c>
    </row>
    <row r="464" spans="1:10" ht="21" customHeight="1" x14ac:dyDescent="0.2">
      <c r="A464" s="11" t="s">
        <v>103</v>
      </c>
      <c r="B464" s="5">
        <f t="shared" ref="B464:J464" si="211">SUM(B465:B467)</f>
        <v>371</v>
      </c>
      <c r="C464" s="5">
        <f t="shared" si="211"/>
        <v>2504.0000000000018</v>
      </c>
      <c r="D464" s="5">
        <f t="shared" si="211"/>
        <v>1227.9999999999991</v>
      </c>
      <c r="E464" s="5">
        <f t="shared" si="211"/>
        <v>375.99999999999989</v>
      </c>
      <c r="F464" s="5">
        <f t="shared" si="211"/>
        <v>237.99999999999994</v>
      </c>
      <c r="G464" s="5">
        <f t="shared" si="211"/>
        <v>136.00000000000003</v>
      </c>
      <c r="H464" s="5">
        <f t="shared" si="211"/>
        <v>50</v>
      </c>
      <c r="I464" s="5">
        <f t="shared" si="211"/>
        <v>3.9999999999999973</v>
      </c>
      <c r="J464" s="6">
        <f t="shared" si="211"/>
        <v>471.99999999999994</v>
      </c>
    </row>
    <row r="465" spans="1:11" ht="15" customHeight="1" x14ac:dyDescent="0.2">
      <c r="A465" s="3" t="s">
        <v>9</v>
      </c>
      <c r="B465" s="7">
        <v>2</v>
      </c>
      <c r="C465" s="7">
        <v>62</v>
      </c>
      <c r="D465" s="7">
        <v>45</v>
      </c>
      <c r="E465" s="7" t="s">
        <v>102</v>
      </c>
      <c r="F465" s="7" t="s">
        <v>102</v>
      </c>
      <c r="G465" s="7" t="s">
        <v>102</v>
      </c>
      <c r="H465" s="7">
        <v>1</v>
      </c>
      <c r="I465" s="7" t="s">
        <v>102</v>
      </c>
      <c r="J465" s="8">
        <v>16</v>
      </c>
    </row>
    <row r="466" spans="1:11" ht="15" customHeight="1" x14ac:dyDescent="0.2">
      <c r="A466" s="3" t="s">
        <v>10</v>
      </c>
      <c r="B466" s="7">
        <v>12</v>
      </c>
      <c r="C466" s="7">
        <v>237</v>
      </c>
      <c r="D466" s="7">
        <v>104</v>
      </c>
      <c r="E466" s="7">
        <v>41</v>
      </c>
      <c r="F466" s="7">
        <v>8</v>
      </c>
      <c r="G466" s="7">
        <v>5</v>
      </c>
      <c r="H466" s="7">
        <v>15.000000000000004</v>
      </c>
      <c r="I466" s="7" t="s">
        <v>102</v>
      </c>
      <c r="J466" s="8">
        <v>64</v>
      </c>
    </row>
    <row r="467" spans="1:11" ht="15" customHeight="1" x14ac:dyDescent="0.2">
      <c r="A467" s="15" t="s">
        <v>11</v>
      </c>
      <c r="B467" s="13">
        <v>357</v>
      </c>
      <c r="C467" s="13">
        <v>2205.0000000000018</v>
      </c>
      <c r="D467" s="13">
        <v>1078.9999999999991</v>
      </c>
      <c r="E467" s="13">
        <v>334.99999999999989</v>
      </c>
      <c r="F467" s="13">
        <v>229.99999999999994</v>
      </c>
      <c r="G467" s="13">
        <v>131.00000000000003</v>
      </c>
      <c r="H467" s="13">
        <v>34</v>
      </c>
      <c r="I467" s="13">
        <v>3.9999999999999973</v>
      </c>
      <c r="J467" s="14">
        <v>391.99999999999994</v>
      </c>
    </row>
    <row r="468" spans="1:11" s="23" customFormat="1" ht="28.5" customHeight="1" x14ac:dyDescent="0.2">
      <c r="A468" s="26" t="s">
        <v>110</v>
      </c>
      <c r="B468" s="26"/>
      <c r="C468" s="26"/>
      <c r="D468" s="26"/>
      <c r="E468" s="26"/>
      <c r="F468" s="26"/>
      <c r="G468" s="26"/>
      <c r="H468" s="26"/>
      <c r="I468" s="26"/>
      <c r="J468" s="26"/>
    </row>
    <row r="469" spans="1:11" s="22" customFormat="1" ht="17.25" customHeight="1" x14ac:dyDescent="0.2">
      <c r="A469" s="24" t="s">
        <v>101</v>
      </c>
      <c r="B469" s="25"/>
      <c r="C469" s="25"/>
      <c r="D469" s="25"/>
      <c r="E469" s="25"/>
      <c r="F469" s="25"/>
      <c r="G469" s="21"/>
      <c r="H469" s="21"/>
      <c r="I469" s="21"/>
      <c r="J469" s="21"/>
      <c r="K469" s="21"/>
    </row>
    <row r="470" spans="1:11" x14ac:dyDescent="0.2">
      <c r="A470" s="2"/>
      <c r="B470" s="2"/>
      <c r="C470" s="2"/>
      <c r="D470" s="2"/>
      <c r="E470" s="2"/>
      <c r="F470" s="2"/>
      <c r="G470" s="2"/>
      <c r="H470" s="2"/>
      <c r="I470" s="2"/>
    </row>
    <row r="471" spans="1:11" x14ac:dyDescent="0.2">
      <c r="A471" s="2"/>
      <c r="B471" s="2"/>
      <c r="C471" s="2"/>
      <c r="D471" s="2"/>
      <c r="E471" s="2"/>
      <c r="F471" s="2"/>
      <c r="G471" s="2"/>
      <c r="H471" s="2"/>
      <c r="I471" s="2"/>
    </row>
    <row r="472" spans="1:11" x14ac:dyDescent="0.2">
      <c r="A472" s="2"/>
      <c r="B472" s="2"/>
      <c r="C472" s="2"/>
      <c r="D472" s="2"/>
      <c r="E472" s="2"/>
      <c r="F472" s="2"/>
    </row>
  </sheetData>
  <mergeCells count="8">
    <mergeCell ref="A469:F469"/>
    <mergeCell ref="A2:A4"/>
    <mergeCell ref="A1:J1"/>
    <mergeCell ref="B2:B4"/>
    <mergeCell ref="C2:J2"/>
    <mergeCell ref="D3:J3"/>
    <mergeCell ref="C3:C4"/>
    <mergeCell ref="A468:J468"/>
  </mergeCells>
  <printOptions horizontalCentered="1"/>
  <pageMargins left="0.74803149606299213" right="0.74803149606299213" top="0.98425196850393704" bottom="0.98425196850393704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BERTA CEDEÑO</cp:lastModifiedBy>
  <cp:lastPrinted>2025-08-07T19:02:21Z</cp:lastPrinted>
  <dcterms:created xsi:type="dcterms:W3CDTF">2011-08-01T14:22:18Z</dcterms:created>
  <dcterms:modified xsi:type="dcterms:W3CDTF">2025-08-07T19:02:48Z</dcterms:modified>
</cp:coreProperties>
</file>